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always" codeName="DieseArbeitsmappe" defaultThemeVersion="124226"/>
  <bookViews>
    <workbookView xWindow="660" yWindow="-90" windowWidth="24915" windowHeight="11835" activeTab="8"/>
  </bookViews>
  <sheets>
    <sheet name="Richtlinien" sheetId="13" r:id="rId1"/>
    <sheet name="Laubenbewertung" sheetId="14" r:id="rId2"/>
    <sheet name="Laubenrechner" sheetId="7" r:id="rId3"/>
    <sheet name="Nebengebäude" sheetId="8" r:id="rId4"/>
    <sheet name="Nebenanlagen" sheetId="3" r:id="rId5"/>
    <sheet name="Anpflanzungen" sheetId="2" r:id="rId6"/>
    <sheet name="Wiederherstellung" sheetId="10" r:id="rId7"/>
    <sheet name="Abzüge" sheetId="9" r:id="rId8"/>
    <sheet name="Ergebnis" sheetId="6" r:id="rId9"/>
  </sheets>
  <definedNames>
    <definedName name="Bewertungstext">Ergebnis!$S$4:$S$7</definedName>
    <definedName name="Dach">Laubenbewertung!$J$4:$J$8</definedName>
    <definedName name="_xlnm.Print_Area" localSheetId="5">Anpflanzungen!$B$1:$Z$92</definedName>
    <definedName name="_xlnm.Print_Area" localSheetId="8">Ergebnis!$A$1:$H$44</definedName>
    <definedName name="_xlnm.Print_Area" localSheetId="1">Laubenbewertung!$A$1:$G$37</definedName>
    <definedName name="_xlnm.Print_Area" localSheetId="4">Nebenanlagen!$B$1:$N$39</definedName>
    <definedName name="_xlnm.Print_Titles" localSheetId="5">Anpflanzungen!$1:$5</definedName>
    <definedName name="_xlnm.Print_Titles" localSheetId="4">Nebenanlagen!$1:$4</definedName>
    <definedName name="Fenster">Laubenbewertung!$I$4:$I$8</definedName>
    <definedName name="JaNein">Laubenbewertung!$K$30:$K$32</definedName>
    <definedName name="Kolonie">Ergebnis!$R$4:$R$14</definedName>
    <definedName name="Kolonien">Ergebnis!$R$4:$R$14</definedName>
    <definedName name="Kontrollkästchen2" localSheetId="1">Laubenbewertung!#REF!</definedName>
    <definedName name="Sockel">Laubenbewertung!$L$4:$L$7</definedName>
    <definedName name="Text1" localSheetId="1">Laubenbewertung!#REF!</definedName>
    <definedName name="Text10" localSheetId="1">Laubenbewertung!#REF!</definedName>
    <definedName name="Text11" localSheetId="1">Laubenbewertung!#REF!</definedName>
    <definedName name="Text12" localSheetId="1">Laubenbewertung!#REF!</definedName>
    <definedName name="Text13" localSheetId="1">Laubenbewertung!#REF!</definedName>
    <definedName name="Text14" localSheetId="1">Laubenbewertung!#REF!</definedName>
    <definedName name="Text15" localSheetId="1">Laubenbewertung!#REF!</definedName>
    <definedName name="Text16" localSheetId="1">Laubenbewertung!#REF!</definedName>
    <definedName name="Text17" localSheetId="1">Laubenbewertung!#REF!</definedName>
    <definedName name="Text18" localSheetId="1">Laubenbewertung!#REF!</definedName>
    <definedName name="Text2" localSheetId="1">Laubenbewertung!#REF!</definedName>
    <definedName name="Text20" localSheetId="1">Laubenbewertung!#REF!</definedName>
    <definedName name="Text21" localSheetId="1">Laubenbewertung!#REF!</definedName>
    <definedName name="Text22" localSheetId="1">Laubenbewertung!#REF!</definedName>
    <definedName name="Text23" localSheetId="1">Laubenbewertung!#REF!</definedName>
    <definedName name="Text24" localSheetId="1">Laubenbewertung!#REF!</definedName>
    <definedName name="Text25" localSheetId="1">Laubenbewertung!#REF!</definedName>
    <definedName name="Text26" localSheetId="1">Laubenbewertung!#REF!</definedName>
    <definedName name="Text27" localSheetId="1">Laubenbewertung!#REF!</definedName>
    <definedName name="Text28" localSheetId="1">Laubenbewertung!#REF!</definedName>
    <definedName name="Text3" localSheetId="1">Laubenbewertung!#REF!</definedName>
    <definedName name="Text4" localSheetId="1">Laubenbewertung!#REF!</definedName>
    <definedName name="Text5" localSheetId="1">Laubenbewertung!#REF!</definedName>
    <definedName name="Text7" localSheetId="1">Laubenbewertung!#REF!</definedName>
    <definedName name="Text9" localSheetId="1">Laubenbewertung!#REF!</definedName>
    <definedName name="Wände">Laubenbewertung!$K$4:$K$5</definedName>
    <definedName name="Zustand">Laubenbewertung!$K$22:$K$28</definedName>
  </definedNames>
  <calcPr calcId="145621"/>
</workbook>
</file>

<file path=xl/calcChain.xml><?xml version="1.0" encoding="utf-8"?>
<calcChain xmlns="http://schemas.openxmlformats.org/spreadsheetml/2006/main">
  <c r="L17" i="8" l="1"/>
  <c r="D22" i="6" l="1"/>
  <c r="G51" i="10"/>
  <c r="G50" i="10"/>
  <c r="G49" i="10"/>
  <c r="G44" i="10"/>
  <c r="G42" i="10"/>
  <c r="G40" i="10"/>
  <c r="G38" i="10"/>
  <c r="C57" i="10" l="1"/>
  <c r="D20" i="6" s="1"/>
  <c r="G21" i="6" s="1"/>
  <c r="H27" i="8"/>
  <c r="H22" i="8"/>
  <c r="L20" i="8"/>
  <c r="L24" i="8" s="1"/>
  <c r="F10" i="3" s="1"/>
  <c r="N10" i="3" s="1"/>
  <c r="H13" i="8"/>
  <c r="H8" i="8"/>
  <c r="L3" i="8" s="1"/>
  <c r="L6" i="8" s="1"/>
  <c r="L10" i="8" s="1"/>
  <c r="H27" i="7"/>
  <c r="H26" i="7"/>
  <c r="H25" i="7"/>
  <c r="H24" i="7"/>
  <c r="H23" i="7"/>
  <c r="H22" i="7"/>
  <c r="H21" i="7"/>
  <c r="H20" i="7"/>
  <c r="F13" i="7"/>
  <c r="H12" i="7"/>
  <c r="H11" i="7"/>
  <c r="H10" i="7"/>
  <c r="H9" i="7"/>
  <c r="H8" i="7"/>
  <c r="H7" i="7"/>
  <c r="L6" i="7"/>
  <c r="L10" i="7" s="1"/>
  <c r="F6" i="3" s="1"/>
  <c r="H6" i="7"/>
  <c r="N37" i="3"/>
  <c r="N35" i="3"/>
  <c r="N34" i="3"/>
  <c r="N32" i="3"/>
  <c r="N31" i="3"/>
  <c r="N30" i="3"/>
  <c r="N28" i="3"/>
  <c r="N27" i="3"/>
  <c r="N26" i="3"/>
  <c r="N25" i="3"/>
  <c r="N24" i="3"/>
  <c r="N22" i="3"/>
  <c r="N21" i="3"/>
  <c r="N19" i="3"/>
  <c r="N18" i="3"/>
  <c r="N16" i="3"/>
  <c r="N15" i="3"/>
  <c r="N12" i="3"/>
  <c r="Z90" i="2"/>
  <c r="Z89" i="2"/>
  <c r="Z88" i="2"/>
  <c r="Z87" i="2"/>
  <c r="Z85" i="2"/>
  <c r="Z83" i="2"/>
  <c r="Z81" i="2"/>
  <c r="Z79" i="2"/>
  <c r="Z77" i="2"/>
  <c r="Z76" i="2"/>
  <c r="Z74" i="2"/>
  <c r="Z73" i="2"/>
  <c r="Z71" i="2"/>
  <c r="Z70" i="2"/>
  <c r="Z68" i="2"/>
  <c r="Z66" i="2"/>
  <c r="Z64" i="2"/>
  <c r="Z62" i="2"/>
  <c r="Z60" i="2"/>
  <c r="Z58" i="2"/>
  <c r="Z56" i="2"/>
  <c r="Z54" i="2"/>
  <c r="Z52" i="2"/>
  <c r="Z50" i="2"/>
  <c r="Z48" i="2"/>
  <c r="Z45" i="2"/>
  <c r="Z43" i="2"/>
  <c r="Z41" i="2"/>
  <c r="Z37" i="2"/>
  <c r="Z35" i="2"/>
  <c r="Z33" i="2"/>
  <c r="Z31" i="2"/>
  <c r="Z29" i="2"/>
  <c r="Z27" i="2"/>
  <c r="Z25" i="2"/>
  <c r="Z23" i="2"/>
  <c r="Z21" i="2"/>
  <c r="Z19" i="2"/>
  <c r="Z17" i="2"/>
  <c r="Z15" i="2"/>
  <c r="Z13" i="2"/>
  <c r="Z11" i="2"/>
  <c r="Z8" i="2"/>
  <c r="Z6" i="2"/>
  <c r="M29" i="8" l="1"/>
  <c r="D19" i="6" s="1"/>
  <c r="F8" i="3"/>
  <c r="N8" i="3" s="1"/>
  <c r="N6" i="3"/>
  <c r="D17" i="6"/>
  <c r="Z92" i="2"/>
  <c r="D16" i="6" s="1"/>
  <c r="N39" i="3" l="1"/>
  <c r="D18" i="6" s="1"/>
  <c r="G18" i="6" s="1"/>
  <c r="G17" i="6" l="1"/>
  <c r="G19" i="6" s="1"/>
  <c r="D24" i="6" s="1"/>
</calcChain>
</file>

<file path=xl/sharedStrings.xml><?xml version="1.0" encoding="utf-8"?>
<sst xmlns="http://schemas.openxmlformats.org/spreadsheetml/2006/main" count="466" uniqueCount="329">
  <si>
    <t>Ausfall</t>
  </si>
  <si>
    <t>Abschläge:</t>
  </si>
  <si>
    <t>Zuschläge:</t>
  </si>
  <si>
    <t>Bezeichnung:</t>
  </si>
  <si>
    <t>Unterteilung:</t>
  </si>
  <si>
    <t>Form:</t>
  </si>
  <si>
    <t>Max. Preis:</t>
  </si>
  <si>
    <t>Einheit:</t>
  </si>
  <si>
    <t>Anzahl:</t>
  </si>
  <si>
    <t xml:space="preserve">Faktor 0 </t>
  </si>
  <si>
    <t>Faktor 0,5</t>
  </si>
  <si>
    <t>Faktor 0,75</t>
  </si>
  <si>
    <t>Faktor 1,0</t>
  </si>
  <si>
    <t>Faktor 1,25</t>
  </si>
  <si>
    <t>Faktor 1,5</t>
  </si>
  <si>
    <t>Wert in €:</t>
  </si>
  <si>
    <t>Obstgehölze:</t>
  </si>
  <si>
    <t xml:space="preserve">wie Äpfel, Kirsche, Birne, </t>
  </si>
  <si>
    <t>Halbstamm:</t>
  </si>
  <si>
    <t>Stück</t>
  </si>
  <si>
    <t>Spindelbusch</t>
  </si>
  <si>
    <t>wie Aprikose, Pfirsich, Mispel etc.</t>
  </si>
  <si>
    <t>sortentypisch</t>
  </si>
  <si>
    <t>Säulen-, bzw. Zwergobst:</t>
  </si>
  <si>
    <t>Ballerinaapfel, Minibirne etc.</t>
  </si>
  <si>
    <t>Haselnuss:</t>
  </si>
  <si>
    <t>Fruchtformen</t>
  </si>
  <si>
    <t>Strauch</t>
  </si>
  <si>
    <t>Holunder</t>
  </si>
  <si>
    <t>alle Sorten, gepflegter Zustand</t>
  </si>
  <si>
    <t>Weinrebe</t>
  </si>
  <si>
    <t>Beerenobst</t>
  </si>
  <si>
    <t>bei gutem Pflegezustand</t>
  </si>
  <si>
    <t>Busch</t>
  </si>
  <si>
    <t>Stamm</t>
  </si>
  <si>
    <t>Brombeeren</t>
  </si>
  <si>
    <t>alle Sorten, max 12 Stück</t>
  </si>
  <si>
    <t>per Meter</t>
  </si>
  <si>
    <t>Himbeeren</t>
  </si>
  <si>
    <t>alle Sorten</t>
  </si>
  <si>
    <t>Rhabarber</t>
  </si>
  <si>
    <t>Spargel</t>
  </si>
  <si>
    <t>in Kultur</t>
  </si>
  <si>
    <t>Erdbeeren</t>
  </si>
  <si>
    <t>bis 30m²</t>
  </si>
  <si>
    <t>per m²</t>
  </si>
  <si>
    <t>Kiwi und Co</t>
  </si>
  <si>
    <t>Ziergehölze</t>
  </si>
  <si>
    <t xml:space="preserve">Felsenbirne, Forsythie, Weigelie, </t>
  </si>
  <si>
    <t xml:space="preserve">Sträucher, Stammbusch, erkennbare Pflege  </t>
  </si>
  <si>
    <t>Hortensie, Azalee, Rhododendron</t>
  </si>
  <si>
    <t>Kugelahorn, Kugelakazie, etc.</t>
  </si>
  <si>
    <t>Hoch- oder Halbstamm, Sortentypisch</t>
  </si>
  <si>
    <t>Zwergstämme, Weide, Mandel</t>
  </si>
  <si>
    <t>Rank und Kletterpflanzen</t>
  </si>
  <si>
    <t>Wilder Wein, Knöterich, Geißblatt,</t>
  </si>
  <si>
    <t>Clematis, Hopfen, etc.</t>
  </si>
  <si>
    <t>Rosen</t>
  </si>
  <si>
    <t xml:space="preserve">Edel- und Beetrosen </t>
  </si>
  <si>
    <t>sortentypisch gesund</t>
  </si>
  <si>
    <t>Kletter- und Strauchrosen</t>
  </si>
  <si>
    <t>Stammrosen</t>
  </si>
  <si>
    <t>Zwergkoniferen</t>
  </si>
  <si>
    <t xml:space="preserve">ohne Wacholder (Birnengitterrost) </t>
  </si>
  <si>
    <t>max. Wuchshöhe beachten</t>
  </si>
  <si>
    <t>Ginkgo</t>
  </si>
  <si>
    <t xml:space="preserve">Kirschlorbeer </t>
  </si>
  <si>
    <t>Heckenpflanzen</t>
  </si>
  <si>
    <t>Liguster, Buche, Sauerdorn, Geißblatt</t>
  </si>
  <si>
    <t>als Hecke</t>
  </si>
  <si>
    <t>Stauden</t>
  </si>
  <si>
    <t>Lilien, Dahlien; Gladiolen</t>
  </si>
  <si>
    <t xml:space="preserve">max. 200,- Euro                oder                            maximal 20 m² </t>
  </si>
  <si>
    <t>Frei stehend aufrecht</t>
  </si>
  <si>
    <t>Bodendeckende</t>
  </si>
  <si>
    <t>aufrechter Wuchs</t>
  </si>
  <si>
    <t>Kräuter</t>
  </si>
  <si>
    <t>wuchernd, per m²</t>
  </si>
  <si>
    <t>frei stehend per Stück</t>
  </si>
  <si>
    <t xml:space="preserve">Pfingstrosen </t>
  </si>
  <si>
    <t xml:space="preserve">Bauernrose </t>
  </si>
  <si>
    <t>Baum- Strauchpaeonie</t>
  </si>
  <si>
    <t>Wasserpflanzen</t>
  </si>
  <si>
    <t>allgemein</t>
  </si>
  <si>
    <t>Seerosen</t>
  </si>
  <si>
    <t>Blumenzwiebeln</t>
  </si>
  <si>
    <t>verwildernd</t>
  </si>
  <si>
    <t>Rasen</t>
  </si>
  <si>
    <t>max. 1/3 der Parzellenfläche</t>
  </si>
  <si>
    <t>nutzbarer Zustand</t>
  </si>
  <si>
    <t>Gemüseland</t>
  </si>
  <si>
    <t>erkennbar gepflegt</t>
  </si>
  <si>
    <t>Einjährige Kulturen</t>
  </si>
  <si>
    <t>Sommerblumen, Schnittblumen</t>
  </si>
  <si>
    <t>nicht verwildert</t>
  </si>
  <si>
    <t>Gemüse nur bei Übergabe zur Kulturzeit</t>
  </si>
  <si>
    <t xml:space="preserve">Erbsen, Bohnen, Radieschen, </t>
  </si>
  <si>
    <t>kultiviert</t>
  </si>
  <si>
    <t>Zwiebeln, Kartoffeln</t>
  </si>
  <si>
    <t xml:space="preserve">Knoblauch, Wurzeln, Spinat, Porree, </t>
  </si>
  <si>
    <t xml:space="preserve">Tomaten, Paprika, </t>
  </si>
  <si>
    <t xml:space="preserve">Summe gärtnerische Kulturen: </t>
  </si>
  <si>
    <t>Wertermittlung bei Pächterwechsel</t>
  </si>
  <si>
    <t>Sonstige bauliche Anlagen (Nebenanlagen)</t>
  </si>
  <si>
    <t>Erläuterung</t>
  </si>
  <si>
    <t>Neupreis:</t>
  </si>
  <si>
    <t>per Einheit:</t>
  </si>
  <si>
    <t>Restwert in %:</t>
  </si>
  <si>
    <t>Zeitwert:</t>
  </si>
  <si>
    <t>m</t>
  </si>
  <si>
    <t>Gartentore, Holz oder Eisen incl. Pfosten</t>
  </si>
  <si>
    <t>Wegebefestigungen und Einfassungen:</t>
  </si>
  <si>
    <t>Asbesthaltige Betonphaserplatten müssen beseitigt werden</t>
  </si>
  <si>
    <t>Gehwegplatten, max 10 % der Gartenfläche</t>
  </si>
  <si>
    <t>auch Pflastersteine, etc.</t>
  </si>
  <si>
    <t>m²</t>
  </si>
  <si>
    <t>Betonkantensteine bis 50 lfdm</t>
  </si>
  <si>
    <t>Wassergebundene Decke</t>
  </si>
  <si>
    <t>kein Beton!</t>
  </si>
  <si>
    <t>Kies</t>
  </si>
  <si>
    <t>oder ähnlich</t>
  </si>
  <si>
    <t>Rankgerüste  max. Länge bis 6 m</t>
  </si>
  <si>
    <t xml:space="preserve">Sichtschutzwand max. 6 m </t>
  </si>
  <si>
    <t>in Folienbauweise</t>
  </si>
  <si>
    <t>in Ton- oder Lehmbauweise</t>
  </si>
  <si>
    <t>Regentonnen</t>
  </si>
  <si>
    <t>max 60,- Euro</t>
  </si>
  <si>
    <t>Pumpanlagen</t>
  </si>
  <si>
    <t>Doppelkolbenpumpe</t>
  </si>
  <si>
    <t>Schwengelpumpe</t>
  </si>
  <si>
    <t>Kompostbehälter</t>
  </si>
  <si>
    <t>Holz- und Drahtgeflechtkonstruktion</t>
  </si>
  <si>
    <t>Betonkonstruktion mit Lamellen</t>
  </si>
  <si>
    <t>Komposterde</t>
  </si>
  <si>
    <t>gute Qualität!</t>
  </si>
  <si>
    <t>m³</t>
  </si>
  <si>
    <t>Frühbeete</t>
  </si>
  <si>
    <t>Holzkonstruktionen mit Fenstern</t>
  </si>
  <si>
    <t>Kunststoffkonstruktion zerlegbar</t>
  </si>
  <si>
    <t>Hochbeete, Kräuterspirale, …</t>
  </si>
  <si>
    <t xml:space="preserve">bis max.: </t>
  </si>
  <si>
    <t>Summe Nebenanlagen:</t>
  </si>
  <si>
    <t xml:space="preserve">Gartenteich bis 4% der Gartenfläche,         max 21m² </t>
  </si>
  <si>
    <t>Pächter:</t>
  </si>
  <si>
    <t xml:space="preserve">in der Anlage: </t>
  </si>
  <si>
    <t xml:space="preserve">Datum: </t>
  </si>
  <si>
    <t xml:space="preserve">Anlass d. Bewertung: </t>
  </si>
  <si>
    <t xml:space="preserve">Anwesender Pächter oder ges. Vertreter: </t>
  </si>
  <si>
    <t xml:space="preserve">Name: </t>
  </si>
  <si>
    <t>Ergebnis der Wertermittlung:</t>
  </si>
  <si>
    <t>Summe Anpflanzungen:</t>
  </si>
  <si>
    <t>Summe Nebengebäude:</t>
  </si>
  <si>
    <t>Kosten für Wiederherstellung:</t>
  </si>
  <si>
    <t xml:space="preserve"> Abzüge Gesamteindruck in %:</t>
  </si>
  <si>
    <t>Summe Wertermittlung:</t>
  </si>
  <si>
    <t>(Auflagen sind grundsätzlich vor Übergabe der Parzelle zu erfüllen!)</t>
  </si>
  <si>
    <t>Schätzkommission des Schrebergarten-Verein Wedel e.V.</t>
  </si>
  <si>
    <t>Schrebergarten-Verein Wedel e.V.</t>
  </si>
  <si>
    <t>- unabhängige Schätzkommission -</t>
  </si>
  <si>
    <t>(R. Göke, Vorsitzender Schätzkommission)</t>
  </si>
  <si>
    <t>der Parzelle Nr:</t>
  </si>
  <si>
    <t>Auflagen/Bemerkungen</t>
  </si>
  <si>
    <t>* Vegationszuschlag in %:</t>
  </si>
  <si>
    <t xml:space="preserve">Holzbauweise, Flachdach, Einwandig, </t>
  </si>
  <si>
    <t>Fundament, Fußboden</t>
  </si>
  <si>
    <t>Ausgangswert eintragen, Alter eintragen,  der Zeitwert wird errechnet:</t>
  </si>
  <si>
    <t>Ausgangswert in Euro:</t>
  </si>
  <si>
    <t>Laubenfläche in m²</t>
  </si>
  <si>
    <t>Euro/m²</t>
  </si>
  <si>
    <t>Anschaffungswert in Euro</t>
  </si>
  <si>
    <t>Alter in Jahre</t>
  </si>
  <si>
    <t>Zeitwert der Laube:</t>
  </si>
  <si>
    <t>Für Baumängel und Bauschäden</t>
  </si>
  <si>
    <t>erfolgt ein Abzug in %=</t>
  </si>
  <si>
    <t>Restwert der Laube:</t>
  </si>
  <si>
    <t>Wenn die Laube älter ist als 30 Jahre:</t>
  </si>
  <si>
    <t xml:space="preserve">Kann ein Restwert von Max. 10% des Ausgangswertes angesetzt werden. </t>
  </si>
  <si>
    <t xml:space="preserve">Holzbauweise, Nut und Feder,doppelwandig, Isoliert, </t>
  </si>
  <si>
    <t>Kurze Beschreibung der Laube:</t>
  </si>
  <si>
    <t>Blockbauweise (min 50mm) Isolierverglasung, Fußboden</t>
  </si>
  <si>
    <r>
      <t xml:space="preserve">Berechnung des </t>
    </r>
    <r>
      <rPr>
        <b/>
        <sz val="11"/>
        <color indexed="8"/>
        <rFont val="Calibri"/>
        <family val="2"/>
      </rPr>
      <t>Geräteschuppens</t>
    </r>
    <r>
      <rPr>
        <sz val="11"/>
        <color theme="1"/>
        <rFont val="Calibri"/>
        <family val="2"/>
        <scheme val="minor"/>
      </rPr>
      <t>, sofern die 24m² überbaute Fläche noch nicht ausgeschöpft sind.</t>
    </r>
  </si>
  <si>
    <t>Geräteschuppen</t>
  </si>
  <si>
    <t>Geräteschuppen Blech, einfach</t>
  </si>
  <si>
    <t>Zeitwert des Schuppens:</t>
  </si>
  <si>
    <t>Preis per m²</t>
  </si>
  <si>
    <t>Größe in m²</t>
  </si>
  <si>
    <t>Ausgangswert incl. Aufbau etc.</t>
  </si>
  <si>
    <t>Restwert :</t>
  </si>
  <si>
    <t xml:space="preserve">Geräteschuppen, eigenbau oder leichte Bauweise, Holz </t>
  </si>
  <si>
    <t>Abschreibung auf 10 Jahre, ist der Schuppen älter:</t>
  </si>
  <si>
    <r>
      <t>Berechnung des</t>
    </r>
    <r>
      <rPr>
        <b/>
        <sz val="11"/>
        <color indexed="8"/>
        <rFont val="Calibri"/>
        <family val="2"/>
      </rPr>
      <t xml:space="preserve"> Gewächshauses</t>
    </r>
    <r>
      <rPr>
        <sz val="11"/>
        <color theme="1"/>
        <rFont val="Calibri"/>
        <family val="2"/>
        <scheme val="minor"/>
      </rPr>
      <t xml:space="preserve"> nach unterschiedlicher Qualität:</t>
    </r>
  </si>
  <si>
    <t>Gewächshaus</t>
  </si>
  <si>
    <t>Gartengewächshaus Typ I (Baumarktqualität, leichte Bauweise)</t>
  </si>
  <si>
    <t>Zeitwert des Gewächshauses:</t>
  </si>
  <si>
    <t>Gartengewächshaus Typ II (Premiumqualität, stabile Bauweise)</t>
  </si>
  <si>
    <t>Die Altersangabe kann dem tatsächlichem Baujahr abweichen. Gute Pflege und gute Substanz verjüngen das Bauwerk in der Bewertung.</t>
  </si>
  <si>
    <t xml:space="preserve">Auf Grund folgender Mängel wird der Wert gemindert: </t>
  </si>
  <si>
    <t>gärtnerische Kulturen:</t>
  </si>
  <si>
    <t>Gartenlaube:</t>
  </si>
  <si>
    <t>Nebenanlagen:</t>
  </si>
  <si>
    <t>allgemeines:</t>
  </si>
  <si>
    <t>auf Grund der gesammelten Eindrücke, wird nach BKleingG. der Wert der Parzelle um:</t>
  </si>
  <si>
    <t xml:space="preserve">% gemindert. Eine Wertminderung kann hieraus bis zu 100% resultieren. </t>
  </si>
  <si>
    <t>Dieser Wert wird nach dem Ermessen der Wertermittlungskommision eingetragen.</t>
  </si>
  <si>
    <t>Auflistung der Missstände:</t>
  </si>
  <si>
    <t>Laube zu groß:</t>
  </si>
  <si>
    <t>Rückbau wenn möglich oder Abriss</t>
  </si>
  <si>
    <t>Laube baufällig</t>
  </si>
  <si>
    <t>Abriss</t>
  </si>
  <si>
    <t>Laube unterkellert:</t>
  </si>
  <si>
    <t xml:space="preserve">Überdachter Freisitz zu groß: </t>
  </si>
  <si>
    <t>Rückbau oder Abriss</t>
  </si>
  <si>
    <t>Geräteschuppen zu groß:</t>
  </si>
  <si>
    <t>Geräteschuppen baufällig</t>
  </si>
  <si>
    <t>Gewächshaus baufällig</t>
  </si>
  <si>
    <t>Klärgrube/Sickerschacht</t>
  </si>
  <si>
    <t>ausbauen, entsorgen und verfüllen</t>
  </si>
  <si>
    <t>Rasenfläche verwildert</t>
  </si>
  <si>
    <t>Rekultivierung oder Neuanlage</t>
  </si>
  <si>
    <t>Bäume mit Wurzel entfernen:</t>
  </si>
  <si>
    <t xml:space="preserve"> - siehe Skizze, </t>
  </si>
  <si>
    <t>Rekultivierung Gemüseland</t>
  </si>
  <si>
    <t>entfernen von Wurzelunkräuter etc.</t>
  </si>
  <si>
    <t>Heckenrestaurierung</t>
  </si>
  <si>
    <t xml:space="preserve"> - siehe Skizze</t>
  </si>
  <si>
    <t>Astbesthaltige Werkstoffe</t>
  </si>
  <si>
    <t>sachgerecht entsorgen lassen!</t>
  </si>
  <si>
    <t>venachlässigte Obstgehölze, Beerenobst</t>
  </si>
  <si>
    <t>Gesundungsschnitt oder entfernen</t>
  </si>
  <si>
    <t>Kostenzusammenstellung für die Beseitigung der Missstände:</t>
  </si>
  <si>
    <t>Wiederherstellung in Std. Gemeinschaftsarbeit</t>
  </si>
  <si>
    <t>Std.</t>
  </si>
  <si>
    <t>Summe:</t>
  </si>
  <si>
    <t>Müllbeseitigung per 100kg</t>
  </si>
  <si>
    <t>dt</t>
  </si>
  <si>
    <t>Grünabfall (sortiert) per 100kg</t>
  </si>
  <si>
    <t>Sondermüll (Entsorgung gegen Nachweis)</t>
  </si>
  <si>
    <t>Größe:</t>
  </si>
  <si>
    <t>Preis per Einheit:</t>
  </si>
  <si>
    <t>Containergestellung incl Abfuhr für: Bauschutt, Grünabfall, Erde</t>
  </si>
  <si>
    <t xml:space="preserve"> 3m³</t>
  </si>
  <si>
    <t>Euro</t>
  </si>
  <si>
    <t xml:space="preserve"> 7m³ </t>
  </si>
  <si>
    <t xml:space="preserve"> 10m³</t>
  </si>
  <si>
    <t>Als Nachweis liegem dem Protokoll:</t>
  </si>
  <si>
    <t>Fotos bei.</t>
  </si>
  <si>
    <t xml:space="preserve">Summe Wiederherstellung, Abfallentsorgung: </t>
  </si>
  <si>
    <t>Abzüge allgemein</t>
  </si>
  <si>
    <t>Restsumme</t>
  </si>
  <si>
    <t>Zwischensummen:</t>
  </si>
  <si>
    <t>Wiederherstellung</t>
  </si>
  <si>
    <t>Schätzsumme</t>
  </si>
  <si>
    <r>
      <t xml:space="preserve">E-Mail: </t>
    </r>
    <r>
      <rPr>
        <sz val="12"/>
        <color theme="3"/>
        <rFont val="Times New Roman"/>
        <family val="1"/>
      </rPr>
      <t>schaetzer@schrebergarten.com</t>
    </r>
  </si>
  <si>
    <t>Tel: 04103 85211</t>
  </si>
  <si>
    <t>Mitglieder der Schätzkommission</t>
  </si>
  <si>
    <t>gez: A. Egger,  H.-J. Eilers, KH. Lüben, K. Liss</t>
  </si>
  <si>
    <t>Kolonie</t>
  </si>
  <si>
    <t>Autal II</t>
  </si>
  <si>
    <t>Brünschen I</t>
  </si>
  <si>
    <t>Brünschen II</t>
  </si>
  <si>
    <t>Corsland I</t>
  </si>
  <si>
    <t>Corsland II</t>
  </si>
  <si>
    <t>Corsland III</t>
  </si>
  <si>
    <t>Heldenhain I</t>
  </si>
  <si>
    <t>Heldenhain II</t>
  </si>
  <si>
    <t>Nieland</t>
  </si>
  <si>
    <t>Schlödelsweg</t>
  </si>
  <si>
    <t xml:space="preserve">     , bewertet.</t>
  </si>
  <si>
    <t>Bewertungstext</t>
  </si>
  <si>
    <t>Kündigung durch Vorstand</t>
  </si>
  <si>
    <t>nur Wertermittlung</t>
  </si>
  <si>
    <t>Wertermittlung für Anpflanzungen</t>
  </si>
  <si>
    <t>Wertermittlung zur Wiederherstellung</t>
  </si>
  <si>
    <t>Begründung und Festlegung der Abzüge</t>
  </si>
  <si>
    <t>ermittelter Laubenwert</t>
  </si>
  <si>
    <t>Zeitwert der Laube</t>
  </si>
  <si>
    <t>Summe Laube:</t>
  </si>
  <si>
    <t>Wertermittlung für Laube und Nebenanlagen</t>
  </si>
  <si>
    <t>Zeitwert des Geräteschuppen</t>
  </si>
  <si>
    <t>Zeitwert des Gewächshauses</t>
  </si>
  <si>
    <t>stück</t>
  </si>
  <si>
    <t>Summe Nebenanlagen o. Laube und Nebengebäude:</t>
  </si>
  <si>
    <t>Kündigung durch den Pächter</t>
  </si>
  <si>
    <t>Doppelklicken auf das Bild öffnet das PDF-Dokument</t>
  </si>
  <si>
    <t>Ausführung:</t>
  </si>
  <si>
    <t>Sockel</t>
  </si>
  <si>
    <t>Wände</t>
  </si>
  <si>
    <t>Blockhausprofil</t>
  </si>
  <si>
    <t>Dach</t>
  </si>
  <si>
    <t>Welleternit</t>
  </si>
  <si>
    <t>Fenster</t>
  </si>
  <si>
    <t>Türen</t>
  </si>
  <si>
    <t>gut</t>
  </si>
  <si>
    <t>Bewertung der Gartenlaube</t>
  </si>
  <si>
    <t>Pächter</t>
  </si>
  <si>
    <t xml:space="preserve">in der Kolonie: </t>
  </si>
  <si>
    <t>Schätzer:</t>
  </si>
  <si>
    <t>Jürgen Eilers</t>
  </si>
  <si>
    <t>Alter:</t>
  </si>
  <si>
    <t>Bebaute Fläche:</t>
  </si>
  <si>
    <t>Jahre</t>
  </si>
  <si>
    <t>m2</t>
  </si>
  <si>
    <t>Dachrinnen</t>
  </si>
  <si>
    <t>Ringfundament</t>
  </si>
  <si>
    <t>Mahagoni - einfach verglast</t>
  </si>
  <si>
    <t>Holz- einfach verglast</t>
  </si>
  <si>
    <t>Mahagoni - ISO-Verglasung</t>
  </si>
  <si>
    <t>Holz - ISO-Verglasung</t>
  </si>
  <si>
    <t>Balken auf Betonsockel</t>
  </si>
  <si>
    <t>Frankfurter Pfanne</t>
  </si>
  <si>
    <t>Heidelberger Pfanne</t>
  </si>
  <si>
    <t>Dachpappe</t>
  </si>
  <si>
    <t>Balkenlage auf Platten</t>
  </si>
  <si>
    <t>Austattung:</t>
  </si>
  <si>
    <t>Fußboden:</t>
  </si>
  <si>
    <t>Wände innen:</t>
  </si>
  <si>
    <t>Decke:</t>
  </si>
  <si>
    <t>sehr gut</t>
  </si>
  <si>
    <t>befriedigend</t>
  </si>
  <si>
    <t>ausreichend</t>
  </si>
  <si>
    <t>mangelhaft</t>
  </si>
  <si>
    <t>sehr schlecht</t>
  </si>
  <si>
    <t>Zustand</t>
  </si>
  <si>
    <t>Fotos:</t>
  </si>
  <si>
    <t>JaNein</t>
  </si>
  <si>
    <t>JA</t>
  </si>
  <si>
    <t>NEIN</t>
  </si>
  <si>
    <t xml:space="preserve">   Bemerkungen:</t>
  </si>
  <si>
    <t xml:space="preserve">   Allgemeinzustand: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</si>
</sst>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407]d/\ mmm/\ yy;@"/>
    <numFmt numFmtId="165" formatCode="#,##0.00\ &quot;€&quot;"/>
    <numFmt numFmtId="166" formatCode="_-* #,##0.00\ [$€-407]_-;\-* #,##0.00\ [$€-407]_-;_-* &quot;-&quot;??\ [$€-407]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u val="double"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sz val="16"/>
      <color theme="1"/>
      <name val="Arial"/>
      <family val="2"/>
    </font>
    <font>
      <b/>
      <sz val="10"/>
      <color indexed="8"/>
      <name val="Arial"/>
      <family val="2"/>
    </font>
    <font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2"/>
      <color theme="3"/>
      <name val="Times New Roman"/>
      <family val="1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CFCF2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EAB4"/>
        <bgColor indexed="64"/>
      </patternFill>
    </fill>
    <fill>
      <patternFill patternType="solid">
        <fgColor rgb="FFFFC4A7"/>
        <bgColor indexed="64"/>
      </patternFill>
    </fill>
    <fill>
      <patternFill patternType="solid">
        <fgColor rgb="FFBAEF3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9">
    <xf numFmtId="0" fontId="0" fillId="0" borderId="0" xfId="0"/>
    <xf numFmtId="0" fontId="3" fillId="0" borderId="1" xfId="0" applyFont="1" applyBorder="1" applyProtection="1"/>
    <xf numFmtId="0" fontId="3" fillId="0" borderId="0" xfId="0" applyFont="1" applyProtection="1"/>
    <xf numFmtId="0" fontId="3" fillId="4" borderId="0" xfId="0" applyFont="1" applyFill="1" applyBorder="1" applyProtection="1"/>
    <xf numFmtId="44" fontId="3" fillId="0" borderId="0" xfId="1" applyFont="1" applyProtection="1"/>
    <xf numFmtId="0" fontId="3" fillId="0" borderId="0" xfId="0" applyFont="1" applyBorder="1" applyProtection="1"/>
    <xf numFmtId="0" fontId="3" fillId="0" borderId="6" xfId="0" applyFont="1" applyBorder="1" applyProtection="1"/>
    <xf numFmtId="0" fontId="8" fillId="0" borderId="0" xfId="0" applyFont="1"/>
    <xf numFmtId="0" fontId="8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1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Border="1"/>
    <xf numFmtId="0" fontId="3" fillId="0" borderId="6" xfId="0" applyFont="1" applyBorder="1" applyAlignment="1">
      <alignment horizontal="left" vertical="center"/>
    </xf>
    <xf numFmtId="44" fontId="3" fillId="0" borderId="6" xfId="1" applyFont="1" applyBorder="1" applyAlignment="1">
      <alignment horizontal="left" vertical="center"/>
    </xf>
    <xf numFmtId="44" fontId="3" fillId="0" borderId="0" xfId="1" applyFont="1" applyBorder="1" applyAlignment="1">
      <alignment horizontal="left" vertical="center"/>
    </xf>
    <xf numFmtId="0" fontId="3" fillId="2" borderId="6" xfId="0" applyFont="1" applyFill="1" applyBorder="1" applyAlignment="1" applyProtection="1">
      <alignment horizontal="left" vertical="center"/>
      <protection locked="0"/>
    </xf>
    <xf numFmtId="44" fontId="3" fillId="3" borderId="0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44" fontId="3" fillId="0" borderId="0" xfId="1" applyFont="1" applyFill="1" applyBorder="1" applyAlignment="1">
      <alignment horizontal="center" vertical="center"/>
    </xf>
    <xf numFmtId="44" fontId="3" fillId="3" borderId="6" xfId="1" applyFont="1" applyFill="1" applyBorder="1" applyAlignment="1">
      <alignment horizontal="center" vertical="center"/>
    </xf>
    <xf numFmtId="44" fontId="3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4" fontId="3" fillId="0" borderId="4" xfId="1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 vertical="center"/>
    </xf>
    <xf numFmtId="8" fontId="3" fillId="0" borderId="6" xfId="1" applyNumberFormat="1" applyFont="1" applyBorder="1" applyAlignment="1">
      <alignment horizontal="right" vertical="center"/>
    </xf>
    <xf numFmtId="8" fontId="3" fillId="0" borderId="4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44" fontId="4" fillId="3" borderId="6" xfId="1" applyFont="1" applyFill="1" applyBorder="1" applyAlignment="1">
      <alignment horizontal="center" vertical="center"/>
    </xf>
    <xf numFmtId="0" fontId="0" fillId="0" borderId="13" xfId="0" applyBorder="1"/>
    <xf numFmtId="0" fontId="0" fillId="0" borderId="0" xfId="0" applyBorder="1"/>
    <xf numFmtId="0" fontId="13" fillId="0" borderId="0" xfId="0" applyFont="1"/>
    <xf numFmtId="0" fontId="0" fillId="0" borderId="17" xfId="0" applyBorder="1"/>
    <xf numFmtId="0" fontId="0" fillId="0" borderId="16" xfId="0" applyBorder="1"/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165" fontId="12" fillId="0" borderId="0" xfId="0" applyNumberFormat="1" applyFont="1" applyBorder="1"/>
    <xf numFmtId="8" fontId="0" fillId="0" borderId="0" xfId="0" applyNumberFormat="1" applyBorder="1"/>
    <xf numFmtId="0" fontId="7" fillId="0" borderId="0" xfId="0" applyFont="1" applyBorder="1" applyAlignment="1">
      <alignment wrapText="1"/>
    </xf>
    <xf numFmtId="165" fontId="0" fillId="0" borderId="0" xfId="0" applyNumberFormat="1" applyBorder="1"/>
    <xf numFmtId="44" fontId="0" fillId="0" borderId="0" xfId="0" applyNumberFormat="1" applyBorder="1"/>
    <xf numFmtId="0" fontId="14" fillId="0" borderId="0" xfId="0" applyFont="1" applyBorder="1"/>
    <xf numFmtId="0" fontId="20" fillId="0" borderId="0" xfId="0" applyFont="1" applyProtection="1"/>
    <xf numFmtId="0" fontId="21" fillId="0" borderId="1" xfId="0" applyFont="1" applyBorder="1" applyProtection="1"/>
    <xf numFmtId="0" fontId="21" fillId="0" borderId="0" xfId="0" applyFont="1" applyBorder="1" applyProtection="1"/>
    <xf numFmtId="0" fontId="21" fillId="0" borderId="0" xfId="0" applyFont="1" applyProtection="1"/>
    <xf numFmtId="0" fontId="17" fillId="0" borderId="0" xfId="0" applyFont="1" applyProtection="1"/>
    <xf numFmtId="0" fontId="18" fillId="0" borderId="0" xfId="0" applyFont="1" applyProtection="1"/>
    <xf numFmtId="0" fontId="3" fillId="0" borderId="14" xfId="0" applyFont="1" applyBorder="1"/>
    <xf numFmtId="0" fontId="3" fillId="0" borderId="26" xfId="0" applyFont="1" applyBorder="1"/>
    <xf numFmtId="0" fontId="3" fillId="0" borderId="15" xfId="0" applyFont="1" applyBorder="1"/>
    <xf numFmtId="0" fontId="10" fillId="0" borderId="14" xfId="0" applyFont="1" applyBorder="1"/>
    <xf numFmtId="0" fontId="10" fillId="0" borderId="26" xfId="0" applyFont="1" applyBorder="1"/>
    <xf numFmtId="0" fontId="8" fillId="0" borderId="26" xfId="0" applyFont="1" applyBorder="1"/>
    <xf numFmtId="0" fontId="3" fillId="0" borderId="16" xfId="0" applyFont="1" applyBorder="1"/>
    <xf numFmtId="0" fontId="3" fillId="0" borderId="17" xfId="0" applyFont="1" applyBorder="1"/>
    <xf numFmtId="0" fontId="29" fillId="0" borderId="16" xfId="0" applyFont="1" applyFill="1" applyBorder="1" applyAlignment="1">
      <alignment horizontal="right"/>
    </xf>
    <xf numFmtId="0" fontId="30" fillId="5" borderId="6" xfId="0" applyFont="1" applyFill="1" applyBorder="1" applyAlignment="1" applyProtection="1">
      <alignment horizontal="center"/>
      <protection locked="0"/>
    </xf>
    <xf numFmtId="0" fontId="31" fillId="0" borderId="16" xfId="0" applyFont="1" applyBorder="1"/>
    <xf numFmtId="0" fontId="31" fillId="0" borderId="0" xfId="0" applyFont="1" applyBorder="1"/>
    <xf numFmtId="0" fontId="31" fillId="0" borderId="17" xfId="0" applyFont="1" applyBorder="1"/>
    <xf numFmtId="0" fontId="29" fillId="0" borderId="16" xfId="0" applyFont="1" applyBorder="1" applyAlignment="1">
      <alignment horizontal="right"/>
    </xf>
    <xf numFmtId="0" fontId="8" fillId="5" borderId="4" xfId="0" applyFont="1" applyFill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166" fontId="3" fillId="0" borderId="29" xfId="0" applyNumberFormat="1" applyFont="1" applyBorder="1" applyAlignment="1">
      <alignment horizontal="center" vertical="center"/>
    </xf>
    <xf numFmtId="165" fontId="9" fillId="4" borderId="6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6" xfId="0" applyBorder="1" applyAlignment="1">
      <alignment horizontal="center"/>
    </xf>
    <xf numFmtId="0" fontId="32" fillId="0" borderId="16" xfId="0" applyFont="1" applyBorder="1" applyAlignment="1">
      <alignment horizontal="right" vertical="center"/>
    </xf>
    <xf numFmtId="0" fontId="32" fillId="0" borderId="0" xfId="0" applyFont="1" applyBorder="1"/>
    <xf numFmtId="165" fontId="32" fillId="6" borderId="10" xfId="0" applyNumberFormat="1" applyFont="1" applyFill="1" applyBorder="1" applyAlignment="1">
      <alignment horizontal="center"/>
    </xf>
    <xf numFmtId="0" fontId="8" fillId="0" borderId="16" xfId="0" applyFont="1" applyBorder="1"/>
    <xf numFmtId="0" fontId="8" fillId="0" borderId="17" xfId="0" applyFont="1" applyFill="1" applyBorder="1"/>
    <xf numFmtId="0" fontId="3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5" fontId="3" fillId="0" borderId="32" xfId="0" applyNumberFormat="1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 vertical="center"/>
    </xf>
    <xf numFmtId="0" fontId="8" fillId="0" borderId="18" xfId="0" applyFont="1" applyFill="1" applyBorder="1"/>
    <xf numFmtId="0" fontId="8" fillId="0" borderId="13" xfId="0" applyFont="1" applyFill="1" applyBorder="1"/>
    <xf numFmtId="0" fontId="8" fillId="0" borderId="19" xfId="0" applyFont="1" applyFill="1" applyBorder="1"/>
    <xf numFmtId="0" fontId="13" fillId="0" borderId="0" xfId="0" applyFont="1" applyBorder="1"/>
    <xf numFmtId="44" fontId="3" fillId="0" borderId="31" xfId="1" applyFont="1" applyBorder="1" applyAlignment="1">
      <alignment horizontal="center" vertical="center"/>
    </xf>
    <xf numFmtId="44" fontId="3" fillId="0" borderId="25" xfId="1" applyFont="1" applyBorder="1" applyAlignment="1">
      <alignment horizontal="center" vertical="center"/>
    </xf>
    <xf numFmtId="0" fontId="31" fillId="0" borderId="22" xfId="0" applyFont="1" applyBorder="1"/>
    <xf numFmtId="0" fontId="31" fillId="0" borderId="1" xfId="0" applyFont="1" applyBorder="1"/>
    <xf numFmtId="0" fontId="31" fillId="0" borderId="23" xfId="0" applyFont="1" applyBorder="1"/>
    <xf numFmtId="0" fontId="3" fillId="0" borderId="20" xfId="0" applyFont="1" applyBorder="1"/>
    <xf numFmtId="0" fontId="7" fillId="0" borderId="21" xfId="0" applyFont="1" applyBorder="1"/>
    <xf numFmtId="165" fontId="0" fillId="0" borderId="12" xfId="0" applyNumberFormat="1" applyBorder="1" applyAlignment="1">
      <alignment horizontal="center" vertical="center"/>
    </xf>
    <xf numFmtId="0" fontId="0" fillId="0" borderId="6" xfId="0" applyBorder="1"/>
    <xf numFmtId="2" fontId="0" fillId="7" borderId="6" xfId="0" applyNumberFormat="1" applyFill="1" applyBorder="1" applyAlignment="1" applyProtection="1">
      <alignment horizontal="center" vertical="center"/>
      <protection locked="0"/>
    </xf>
    <xf numFmtId="165" fontId="0" fillId="8" borderId="11" xfId="0" applyNumberFormat="1" applyFill="1" applyBorder="1"/>
    <xf numFmtId="0" fontId="0" fillId="5" borderId="6" xfId="0" applyFill="1" applyBorder="1" applyAlignment="1" applyProtection="1">
      <alignment horizontal="center"/>
      <protection locked="0"/>
    </xf>
    <xf numFmtId="165" fontId="3" fillId="0" borderId="1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3" fillId="7" borderId="6" xfId="0" applyNumberFormat="1" applyFont="1" applyFill="1" applyBorder="1" applyAlignment="1" applyProtection="1">
      <alignment horizontal="center" vertical="center"/>
      <protection locked="0"/>
    </xf>
    <xf numFmtId="166" fontId="3" fillId="8" borderId="11" xfId="0" applyNumberFormat="1" applyFont="1" applyFill="1" applyBorder="1" applyAlignment="1">
      <alignment horizontal="center" vertical="center"/>
    </xf>
    <xf numFmtId="0" fontId="0" fillId="0" borderId="22" xfId="0" applyBorder="1"/>
    <xf numFmtId="0" fontId="0" fillId="0" borderId="1" xfId="0" applyBorder="1"/>
    <xf numFmtId="0" fontId="0" fillId="0" borderId="23" xfId="0" applyBorder="1"/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0" fontId="9" fillId="0" borderId="0" xfId="0" applyFont="1" applyAlignment="1"/>
    <xf numFmtId="165" fontId="34" fillId="0" borderId="0" xfId="0" applyNumberFormat="1" applyFont="1" applyAlignment="1"/>
    <xf numFmtId="0" fontId="35" fillId="0" borderId="0" xfId="0" applyFont="1"/>
    <xf numFmtId="0" fontId="16" fillId="0" borderId="0" xfId="0" applyFont="1"/>
    <xf numFmtId="49" fontId="15" fillId="0" borderId="0" xfId="0" applyNumberFormat="1" applyFont="1"/>
    <xf numFmtId="49" fontId="0" fillId="0" borderId="0" xfId="0" applyNumberFormat="1"/>
    <xf numFmtId="49" fontId="16" fillId="0" borderId="0" xfId="0" applyNumberFormat="1" applyFont="1"/>
    <xf numFmtId="10" fontId="2" fillId="0" borderId="0" xfId="0" applyNumberFormat="1" applyFont="1" applyBorder="1"/>
    <xf numFmtId="0" fontId="36" fillId="9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0" fillId="2" borderId="6" xfId="0" applyFill="1" applyBorder="1" applyProtection="1">
      <protection locked="0"/>
    </xf>
    <xf numFmtId="0" fontId="0" fillId="0" borderId="14" xfId="0" applyBorder="1"/>
    <xf numFmtId="0" fontId="0" fillId="0" borderId="26" xfId="0" applyBorder="1"/>
    <xf numFmtId="0" fontId="0" fillId="0" borderId="15" xfId="0" applyBorder="1"/>
    <xf numFmtId="165" fontId="0" fillId="0" borderId="6" xfId="0" applyNumberFormat="1" applyBorder="1" applyProtection="1">
      <protection locked="0"/>
    </xf>
    <xf numFmtId="0" fontId="0" fillId="0" borderId="6" xfId="0" applyBorder="1" applyAlignment="1">
      <alignment horizontal="center"/>
    </xf>
    <xf numFmtId="165" fontId="0" fillId="0" borderId="6" xfId="0" applyNumberFormat="1" applyBorder="1"/>
    <xf numFmtId="165" fontId="1" fillId="0" borderId="6" xfId="1" applyNumberFormat="1" applyFont="1" applyBorder="1" applyProtection="1">
      <protection locked="0"/>
    </xf>
    <xf numFmtId="44" fontId="1" fillId="0" borderId="6" xfId="1" applyFont="1" applyBorder="1" applyProtection="1">
      <protection locked="0"/>
    </xf>
    <xf numFmtId="0" fontId="0" fillId="0" borderId="18" xfId="0" applyBorder="1"/>
    <xf numFmtId="44" fontId="1" fillId="0" borderId="13" xfId="1" applyFont="1" applyBorder="1"/>
    <xf numFmtId="165" fontId="0" fillId="0" borderId="13" xfId="0" applyNumberFormat="1" applyBorder="1"/>
    <xf numFmtId="0" fontId="0" fillId="0" borderId="19" xfId="0" applyBorder="1"/>
    <xf numFmtId="20" fontId="0" fillId="0" borderId="0" xfId="0" applyNumberFormat="1" applyBorder="1"/>
    <xf numFmtId="0" fontId="0" fillId="0" borderId="0" xfId="0" applyBorder="1" applyProtection="1">
      <protection locked="0"/>
    </xf>
    <xf numFmtId="44" fontId="1" fillId="3" borderId="6" xfId="1" applyFont="1" applyFill="1" applyBorder="1"/>
    <xf numFmtId="0" fontId="0" fillId="2" borderId="4" xfId="0" applyFill="1" applyBorder="1" applyProtection="1">
      <protection locked="0"/>
    </xf>
    <xf numFmtId="0" fontId="8" fillId="0" borderId="0" xfId="0" applyFont="1" applyAlignment="1">
      <alignment horizontal="right"/>
    </xf>
    <xf numFmtId="0" fontId="8" fillId="0" borderId="6" xfId="0" applyFont="1" applyBorder="1" applyProtection="1">
      <protection locked="0"/>
    </xf>
    <xf numFmtId="0" fontId="2" fillId="0" borderId="10" xfId="0" applyFont="1" applyBorder="1"/>
    <xf numFmtId="2" fontId="21" fillId="1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21" fillId="0" borderId="0" xfId="0" applyFont="1" applyProtection="1">
      <protection hidden="1"/>
    </xf>
    <xf numFmtId="0" fontId="42" fillId="0" borderId="0" xfId="0" applyFont="1" applyFill="1" applyAlignment="1" applyProtection="1">
      <alignment horizontal="center" vertical="center"/>
    </xf>
    <xf numFmtId="0" fontId="43" fillId="0" borderId="0" xfId="0" applyFont="1" applyProtection="1"/>
    <xf numFmtId="0" fontId="43" fillId="0" borderId="8" xfId="0" applyFont="1" applyBorder="1" applyProtection="1"/>
    <xf numFmtId="0" fontId="43" fillId="0" borderId="0" xfId="0" applyFont="1" applyAlignment="1" applyProtection="1">
      <alignment horizontal="center"/>
    </xf>
    <xf numFmtId="0" fontId="44" fillId="0" borderId="2" xfId="0" applyFont="1" applyBorder="1" applyAlignment="1" applyProtection="1">
      <alignment horizontal="center" vertical="center"/>
    </xf>
    <xf numFmtId="0" fontId="44" fillId="0" borderId="0" xfId="0" applyFont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43" fillId="0" borderId="2" xfId="0" applyFont="1" applyBorder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 vertical="center"/>
    </xf>
    <xf numFmtId="0" fontId="43" fillId="0" borderId="0" xfId="0" applyFont="1" applyAlignment="1" applyProtection="1">
      <alignment wrapText="1"/>
    </xf>
    <xf numFmtId="0" fontId="20" fillId="0" borderId="2" xfId="0" applyFont="1" applyBorder="1" applyProtection="1"/>
    <xf numFmtId="44" fontId="20" fillId="0" borderId="2" xfId="1" applyFont="1" applyBorder="1" applyProtection="1"/>
    <xf numFmtId="0" fontId="20" fillId="2" borderId="6" xfId="0" applyFont="1" applyFill="1" applyBorder="1" applyProtection="1">
      <protection locked="0"/>
    </xf>
    <xf numFmtId="0" fontId="20" fillId="0" borderId="0" xfId="0" applyFont="1" applyFill="1" applyProtection="1"/>
    <xf numFmtId="0" fontId="20" fillId="2" borderId="6" xfId="0" applyFont="1" applyFill="1" applyBorder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44" fontId="20" fillId="3" borderId="6" xfId="1" applyFont="1" applyFill="1" applyBorder="1" applyProtection="1"/>
    <xf numFmtId="0" fontId="20" fillId="4" borderId="0" xfId="0" applyFont="1" applyFill="1" applyBorder="1" applyProtection="1"/>
    <xf numFmtId="0" fontId="20" fillId="4" borderId="0" xfId="0" applyFont="1" applyFill="1" applyBorder="1" applyAlignment="1" applyProtection="1">
      <alignment horizontal="center"/>
    </xf>
    <xf numFmtId="44" fontId="20" fillId="4" borderId="0" xfId="1" applyFont="1" applyFill="1" applyBorder="1" applyProtection="1"/>
    <xf numFmtId="44" fontId="20" fillId="0" borderId="0" xfId="1" applyFont="1" applyProtection="1"/>
    <xf numFmtId="0" fontId="20" fillId="0" borderId="2" xfId="0" applyFont="1" applyBorder="1" applyAlignment="1" applyProtection="1"/>
    <xf numFmtId="0" fontId="20" fillId="0" borderId="0" xfId="0" applyFont="1" applyProtection="1">
      <protection locked="0"/>
    </xf>
    <xf numFmtId="0" fontId="20" fillId="0" borderId="3" xfId="0" applyFont="1" applyBorder="1" applyProtection="1"/>
    <xf numFmtId="0" fontId="20" fillId="0" borderId="7" xfId="0" applyFont="1" applyBorder="1" applyProtection="1"/>
    <xf numFmtId="0" fontId="20" fillId="0" borderId="4" xfId="0" applyFont="1" applyBorder="1" applyProtection="1"/>
    <xf numFmtId="0" fontId="20" fillId="0" borderId="5" xfId="0" applyFont="1" applyBorder="1" applyProtection="1"/>
    <xf numFmtId="0" fontId="20" fillId="0" borderId="9" xfId="0" applyFont="1" applyBorder="1" applyProtection="1"/>
    <xf numFmtId="0" fontId="20" fillId="0" borderId="8" xfId="0" applyFont="1" applyBorder="1" applyProtection="1"/>
    <xf numFmtId="0" fontId="20" fillId="0" borderId="9" xfId="0" applyFont="1" applyBorder="1" applyAlignment="1" applyProtection="1">
      <alignment wrapText="1"/>
    </xf>
    <xf numFmtId="44" fontId="20" fillId="0" borderId="4" xfId="1" applyFont="1" applyBorder="1" applyProtection="1"/>
    <xf numFmtId="0" fontId="20" fillId="0" borderId="0" xfId="0" applyFont="1" applyBorder="1" applyProtection="1">
      <protection locked="0"/>
    </xf>
    <xf numFmtId="0" fontId="20" fillId="0" borderId="0" xfId="0" applyFont="1" applyBorder="1" applyProtection="1"/>
    <xf numFmtId="44" fontId="20" fillId="0" borderId="0" xfId="1" applyFont="1" applyBorder="1" applyProtection="1"/>
    <xf numFmtId="0" fontId="20" fillId="0" borderId="0" xfId="0" applyFont="1" applyFill="1" applyBorder="1" applyProtection="1"/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44" fontId="20" fillId="0" borderId="0" xfId="1" applyFont="1" applyFill="1" applyBorder="1" applyProtection="1"/>
    <xf numFmtId="44" fontId="42" fillId="3" borderId="10" xfId="1" applyFont="1" applyFill="1" applyBorder="1" applyAlignment="1" applyProtection="1">
      <alignment vertic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3" fillId="0" borderId="4" xfId="0" applyFont="1" applyBorder="1" applyProtection="1"/>
    <xf numFmtId="0" fontId="45" fillId="0" borderId="2" xfId="0" applyFont="1" applyBorder="1" applyProtection="1"/>
    <xf numFmtId="0" fontId="43" fillId="0" borderId="2" xfId="0" applyFont="1" applyBorder="1" applyProtection="1"/>
    <xf numFmtId="0" fontId="27" fillId="0" borderId="0" xfId="0" applyFont="1" applyBorder="1" applyAlignment="1" applyProtection="1"/>
    <xf numFmtId="0" fontId="3" fillId="0" borderId="0" xfId="0" applyFont="1" applyAlignment="1"/>
    <xf numFmtId="165" fontId="30" fillId="5" borderId="6" xfId="0" applyNumberFormat="1" applyFont="1" applyFill="1" applyBorder="1" applyAlignment="1" applyProtection="1">
      <alignment horizontal="center"/>
    </xf>
    <xf numFmtId="166" fontId="30" fillId="5" borderId="6" xfId="0" applyNumberFormat="1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44" fontId="3" fillId="3" borderId="0" xfId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Fill="1"/>
    <xf numFmtId="0" fontId="41" fillId="0" borderId="0" xfId="0" applyFont="1" applyFill="1" applyProtection="1">
      <protection hidden="1"/>
    </xf>
    <xf numFmtId="0" fontId="37" fillId="0" borderId="0" xfId="0" applyFont="1" applyFill="1" applyProtection="1">
      <protection hidden="1"/>
    </xf>
    <xf numFmtId="0" fontId="0" fillId="0" borderId="0" xfId="0" applyFont="1" applyFill="1"/>
    <xf numFmtId="0" fontId="21" fillId="0" borderId="0" xfId="0" applyFont="1" applyFill="1" applyProtection="1"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23" fillId="0" borderId="0" xfId="0" applyFont="1" applyProtection="1">
      <protection hidden="1"/>
    </xf>
    <xf numFmtId="165" fontId="12" fillId="0" borderId="16" xfId="0" applyNumberFormat="1" applyFont="1" applyBorder="1" applyProtection="1">
      <protection hidden="1"/>
    </xf>
    <xf numFmtId="0" fontId="0" fillId="0" borderId="17" xfId="0" applyBorder="1" applyProtection="1">
      <protection hidden="1"/>
    </xf>
    <xf numFmtId="8" fontId="0" fillId="0" borderId="16" xfId="0" applyNumberFormat="1" applyBorder="1" applyProtection="1">
      <protection hidden="1"/>
    </xf>
    <xf numFmtId="0" fontId="7" fillId="0" borderId="17" xfId="0" applyFont="1" applyBorder="1" applyAlignment="1" applyProtection="1">
      <alignment wrapText="1"/>
      <protection hidden="1"/>
    </xf>
    <xf numFmtId="165" fontId="0" fillId="0" borderId="18" xfId="0" applyNumberFormat="1" applyBorder="1" applyProtection="1">
      <protection hidden="1"/>
    </xf>
    <xf numFmtId="0" fontId="7" fillId="0" borderId="19" xfId="0" applyFont="1" applyBorder="1" applyAlignment="1" applyProtection="1">
      <alignment wrapText="1"/>
      <protection hidden="1"/>
    </xf>
    <xf numFmtId="0" fontId="0" fillId="0" borderId="16" xfId="0" applyBorder="1" applyProtection="1">
      <protection hidden="1"/>
    </xf>
    <xf numFmtId="165" fontId="0" fillId="0" borderId="16" xfId="0" applyNumberFormat="1" applyBorder="1" applyProtection="1">
      <protection hidden="1"/>
    </xf>
    <xf numFmtId="0" fontId="3" fillId="0" borderId="17" xfId="0" applyFont="1" applyBorder="1" applyAlignment="1" applyProtection="1">
      <alignment wrapText="1"/>
      <protection hidden="1"/>
    </xf>
    <xf numFmtId="44" fontId="0" fillId="0" borderId="18" xfId="0" applyNumberFormat="1" applyBorder="1" applyProtection="1">
      <protection hidden="1"/>
    </xf>
    <xf numFmtId="0" fontId="3" fillId="0" borderId="19" xfId="0" applyFont="1" applyBorder="1" applyAlignment="1" applyProtection="1">
      <alignment wrapText="1"/>
      <protection hidden="1"/>
    </xf>
    <xf numFmtId="0" fontId="25" fillId="0" borderId="0" xfId="0" applyFont="1" applyBorder="1" applyProtection="1"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65" fontId="26" fillId="0" borderId="0" xfId="0" applyNumberFormat="1" applyFont="1" applyFill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8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26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textRotation="180"/>
    </xf>
    <xf numFmtId="0" fontId="0" fillId="0" borderId="9" xfId="0" applyBorder="1" applyAlignment="1">
      <alignment horizontal="center" vertical="center" textRotation="180"/>
    </xf>
    <xf numFmtId="0" fontId="0" fillId="0" borderId="8" xfId="0" applyBorder="1" applyAlignment="1">
      <alignment horizontal="center" vertical="center" textRotation="180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27" fillId="0" borderId="0" xfId="0" applyFont="1" applyBorder="1" applyAlignment="1" applyProtection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 applyProtection="1">
      <alignment horizontal="center"/>
    </xf>
    <xf numFmtId="0" fontId="43" fillId="0" borderId="6" xfId="0" applyFont="1" applyBorder="1" applyAlignment="1" applyProtection="1">
      <alignment horizontal="center"/>
    </xf>
    <xf numFmtId="0" fontId="43" fillId="0" borderId="11" xfId="0" applyFont="1" applyBorder="1" applyAlignment="1" applyProtection="1">
      <alignment horizontal="center"/>
    </xf>
    <xf numFmtId="0" fontId="43" fillId="0" borderId="3" xfId="0" applyFont="1" applyBorder="1" applyAlignment="1" applyProtection="1">
      <alignment horizontal="center"/>
    </xf>
    <xf numFmtId="0" fontId="43" fillId="0" borderId="4" xfId="0" applyFont="1" applyBorder="1" applyAlignment="1" applyProtection="1">
      <alignment horizontal="center"/>
    </xf>
    <xf numFmtId="0" fontId="43" fillId="0" borderId="5" xfId="0" applyFont="1" applyBorder="1" applyAlignment="1" applyProtection="1">
      <alignment horizontal="center"/>
    </xf>
    <xf numFmtId="0" fontId="20" fillId="0" borderId="2" xfId="0" applyFont="1" applyBorder="1" applyAlignment="1" applyProtection="1">
      <alignment horizontal="left" vertical="center"/>
    </xf>
    <xf numFmtId="0" fontId="20" fillId="0" borderId="7" xfId="0" applyFont="1" applyBorder="1" applyAlignment="1" applyProtection="1">
      <alignment horizontal="left" vertical="center"/>
    </xf>
    <xf numFmtId="0" fontId="20" fillId="0" borderId="8" xfId="0" applyFont="1" applyBorder="1" applyAlignment="1" applyProtection="1">
      <alignment horizontal="left" vertical="center"/>
    </xf>
    <xf numFmtId="44" fontId="20" fillId="0" borderId="7" xfId="1" applyFont="1" applyBorder="1" applyAlignment="1" applyProtection="1">
      <alignment horizontal="center"/>
    </xf>
    <xf numFmtId="44" fontId="20" fillId="0" borderId="8" xfId="1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left"/>
    </xf>
    <xf numFmtId="0" fontId="20" fillId="0" borderId="8" xfId="0" applyFont="1" applyBorder="1" applyAlignment="1" applyProtection="1">
      <alignment horizontal="left"/>
    </xf>
    <xf numFmtId="0" fontId="20" fillId="0" borderId="2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left" vertical="top"/>
    </xf>
    <xf numFmtId="0" fontId="20" fillId="0" borderId="9" xfId="0" applyFont="1" applyBorder="1" applyAlignment="1" applyProtection="1">
      <alignment horizontal="left" vertical="top"/>
    </xf>
    <xf numFmtId="0" fontId="20" fillId="0" borderId="8" xfId="0" applyFont="1" applyBorder="1" applyAlignment="1" applyProtection="1">
      <alignment horizontal="left" vertical="top"/>
    </xf>
    <xf numFmtId="0" fontId="20" fillId="0" borderId="7" xfId="0" applyFont="1" applyBorder="1" applyAlignment="1" applyProtection="1">
      <alignment horizontal="center" wrapText="1"/>
    </xf>
    <xf numFmtId="0" fontId="20" fillId="0" borderId="9" xfId="0" applyFont="1" applyBorder="1" applyAlignment="1" applyProtection="1">
      <alignment horizontal="center" wrapText="1"/>
    </xf>
    <xf numFmtId="0" fontId="20" fillId="0" borderId="8" xfId="0" applyFont="1" applyBorder="1" applyAlignment="1" applyProtection="1">
      <alignment horizontal="center" wrapText="1"/>
    </xf>
    <xf numFmtId="44" fontId="20" fillId="0" borderId="7" xfId="1" applyFont="1" applyBorder="1" applyAlignment="1" applyProtection="1">
      <alignment horizontal="center" vertical="center"/>
    </xf>
    <xf numFmtId="44" fontId="20" fillId="0" borderId="9" xfId="1" applyFont="1" applyBorder="1" applyAlignment="1" applyProtection="1">
      <alignment horizontal="center" vertical="center"/>
    </xf>
    <xf numFmtId="44" fontId="20" fillId="0" borderId="8" xfId="1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left" vertical="center" wrapText="1"/>
    </xf>
    <xf numFmtId="0" fontId="44" fillId="0" borderId="0" xfId="0" applyFont="1" applyAlignment="1" applyProtection="1">
      <alignment horizontal="center"/>
    </xf>
    <xf numFmtId="0" fontId="20" fillId="0" borderId="7" xfId="0" applyFont="1" applyBorder="1" applyAlignment="1" applyProtection="1">
      <alignment horizontal="center" vertical="center" wrapText="1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/>
    </xf>
    <xf numFmtId="0" fontId="20" fillId="0" borderId="8" xfId="0" applyFont="1" applyBorder="1" applyAlignment="1" applyProtection="1">
      <alignment horizontal="center"/>
    </xf>
    <xf numFmtId="44" fontId="20" fillId="0" borderId="7" xfId="1" applyFont="1" applyBorder="1" applyAlignment="1" applyProtection="1">
      <alignment horizontal="center" vertical="top"/>
    </xf>
    <xf numFmtId="44" fontId="20" fillId="0" borderId="8" xfId="1" applyFont="1" applyBorder="1" applyAlignment="1" applyProtection="1">
      <alignment horizontal="center" vertical="top"/>
    </xf>
    <xf numFmtId="0" fontId="20" fillId="0" borderId="7" xfId="0" applyFont="1" applyBorder="1" applyAlignment="1" applyProtection="1">
      <alignment horizontal="center" vertical="top"/>
    </xf>
    <xf numFmtId="0" fontId="20" fillId="0" borderId="8" xfId="0" applyFont="1" applyBorder="1" applyAlignment="1" applyProtection="1">
      <alignment horizontal="center" vertical="top"/>
    </xf>
    <xf numFmtId="0" fontId="20" fillId="0" borderId="9" xfId="0" applyFont="1" applyBorder="1" applyAlignment="1" applyProtection="1">
      <alignment horizontal="left" vertical="center"/>
    </xf>
    <xf numFmtId="0" fontId="0" fillId="0" borderId="0" xfId="0" applyBorder="1" applyAlignment="1">
      <alignment horizontal="center" vertical="top" wrapText="1"/>
    </xf>
    <xf numFmtId="165" fontId="11" fillId="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14" xfId="0" applyNumberFormat="1" applyBorder="1" applyAlignment="1" applyProtection="1">
      <alignment horizontal="left" vertical="top" wrapText="1"/>
      <protection locked="0"/>
    </xf>
    <xf numFmtId="49" fontId="0" fillId="0" borderId="26" xfId="0" applyNumberFormat="1" applyBorder="1" applyAlignment="1" applyProtection="1">
      <alignment horizontal="left" vertical="top" wrapText="1"/>
      <protection locked="0"/>
    </xf>
    <xf numFmtId="49" fontId="0" fillId="0" borderId="15" xfId="0" applyNumberFormat="1" applyBorder="1" applyAlignment="1" applyProtection="1">
      <alignment horizontal="left" vertical="top" wrapText="1"/>
      <protection locked="0"/>
    </xf>
    <xf numFmtId="49" fontId="0" fillId="0" borderId="16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7" xfId="0" applyNumberFormat="1" applyBorder="1" applyAlignment="1" applyProtection="1">
      <alignment horizontal="left" vertical="top" wrapText="1"/>
      <protection locked="0"/>
    </xf>
    <xf numFmtId="49" fontId="0" fillId="0" borderId="18" xfId="0" applyNumberFormat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49" fontId="24" fillId="10" borderId="6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/>
      <protection hidden="1"/>
    </xf>
    <xf numFmtId="0" fontId="38" fillId="0" borderId="0" xfId="0" applyFont="1" applyAlignment="1" applyProtection="1">
      <alignment horizontal="center"/>
      <protection hidden="1"/>
    </xf>
    <xf numFmtId="0" fontId="39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right"/>
      <protection hidden="1"/>
    </xf>
    <xf numFmtId="49" fontId="21" fillId="10" borderId="6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right" wrapText="1"/>
      <protection hidden="1"/>
    </xf>
    <xf numFmtId="44" fontId="21" fillId="10" borderId="0" xfId="0" applyNumberFormat="1" applyFont="1" applyFill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22" fillId="10" borderId="6" xfId="0" applyNumberFormat="1" applyFont="1" applyFill="1" applyBorder="1" applyAlignment="1" applyProtection="1">
      <alignment horizontal="left" vertical="center"/>
      <protection locked="0"/>
    </xf>
    <xf numFmtId="0" fontId="22" fillId="10" borderId="6" xfId="0" applyFont="1" applyFill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/>
      <protection hidden="1"/>
    </xf>
    <xf numFmtId="0" fontId="24" fillId="0" borderId="34" xfId="0" applyFont="1" applyBorder="1" applyAlignment="1" applyProtection="1">
      <alignment horizontal="center"/>
      <protection hidden="1"/>
    </xf>
    <xf numFmtId="2" fontId="21" fillId="10" borderId="0" xfId="0" applyNumberFormat="1" applyFont="1" applyFill="1" applyAlignment="1" applyProtection="1">
      <alignment horizontal="right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65" fontId="26" fillId="10" borderId="0" xfId="0" applyNumberFormat="1" applyFont="1" applyFill="1" applyAlignment="1" applyProtection="1">
      <alignment horizontal="right" vertical="center"/>
      <protection hidden="1"/>
    </xf>
    <xf numFmtId="44" fontId="21" fillId="10" borderId="0" xfId="1" applyFont="1" applyFill="1" applyAlignment="1" applyProtection="1">
      <alignment horizontal="center"/>
      <protection hidden="1"/>
    </xf>
    <xf numFmtId="2" fontId="21" fillId="10" borderId="0" xfId="1" applyNumberFormat="1" applyFont="1" applyFill="1" applyAlignment="1" applyProtection="1">
      <alignment horizontal="right"/>
      <protection locked="0"/>
    </xf>
    <xf numFmtId="0" fontId="0" fillId="0" borderId="0" xfId="0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49" fontId="21" fillId="0" borderId="0" xfId="0" applyNumberFormat="1" applyFont="1" applyFill="1" applyBorder="1" applyAlignment="1" applyProtection="1">
      <alignment vertical="center"/>
      <protection hidden="1"/>
    </xf>
    <xf numFmtId="2" fontId="21" fillId="10" borderId="35" xfId="0" applyNumberFormat="1" applyFont="1" applyFill="1" applyBorder="1" applyAlignment="1" applyProtection="1">
      <alignment horizontal="center" vertical="center"/>
      <protection locked="0"/>
    </xf>
    <xf numFmtId="49" fontId="24" fillId="10" borderId="36" xfId="0" applyNumberFormat="1" applyFont="1" applyFill="1" applyBorder="1" applyAlignment="1" applyProtection="1">
      <alignment vertical="center"/>
      <protection locked="0"/>
    </xf>
    <xf numFmtId="164" fontId="22" fillId="10" borderId="36" xfId="0" applyNumberFormat="1" applyFont="1" applyFill="1" applyBorder="1" applyAlignment="1" applyProtection="1">
      <alignment vertical="center"/>
      <protection locked="0"/>
    </xf>
    <xf numFmtId="49" fontId="21" fillId="10" borderId="35" xfId="0" applyNumberFormat="1" applyFont="1" applyFill="1" applyBorder="1" applyAlignment="1" applyProtection="1">
      <alignment horizontal="center" vertical="center"/>
      <protection locked="0"/>
    </xf>
    <xf numFmtId="0" fontId="46" fillId="0" borderId="6" xfId="0" applyFont="1" applyBorder="1" applyAlignment="1" applyProtection="1">
      <alignment horizontal="center"/>
      <protection hidden="1"/>
    </xf>
    <xf numFmtId="49" fontId="24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164" fontId="21" fillId="0" borderId="0" xfId="0" applyNumberFormat="1" applyFont="1" applyFill="1" applyBorder="1" applyAlignment="1" applyProtection="1">
      <alignment horizontal="right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0" fillId="1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left" vertical="top" wrapText="1" indent="2"/>
      <protection hidden="1"/>
    </xf>
    <xf numFmtId="0" fontId="0" fillId="0" borderId="0" xfId="0" applyAlignment="1" applyProtection="1">
      <alignment horizontal="right"/>
      <protection hidden="1"/>
    </xf>
    <xf numFmtId="0" fontId="21" fillId="10" borderId="35" xfId="0" applyFont="1" applyFill="1" applyBorder="1" applyAlignment="1" applyProtection="1">
      <alignment horizontal="left" vertical="center"/>
      <protection locked="0"/>
    </xf>
    <xf numFmtId="0" fontId="21" fillId="10" borderId="35" xfId="0" applyFont="1" applyFill="1" applyBorder="1" applyAlignment="1" applyProtection="1">
      <alignment horizontal="right" vertical="center"/>
      <protection locked="0"/>
    </xf>
    <xf numFmtId="0" fontId="21" fillId="10" borderId="36" xfId="0" applyFont="1" applyFill="1" applyBorder="1" applyAlignment="1" applyProtection="1">
      <alignment horizontal="right" vertical="center"/>
      <protection locked="0"/>
    </xf>
    <xf numFmtId="0" fontId="21" fillId="10" borderId="35" xfId="0" applyFont="1" applyFill="1" applyBorder="1" applyAlignment="1" applyProtection="1">
      <alignment horizontal="center" vertical="center"/>
      <protection locked="0"/>
    </xf>
    <xf numFmtId="0" fontId="21" fillId="10" borderId="36" xfId="0" applyFont="1" applyFill="1" applyBorder="1" applyAlignment="1" applyProtection="1">
      <alignment horizontal="center" vertical="center"/>
      <protection locked="0"/>
    </xf>
    <xf numFmtId="0" fontId="2" fillId="10" borderId="2" xfId="0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7</xdr:col>
          <xdr:colOff>333375</xdr:colOff>
          <xdr:row>44</xdr:row>
          <xdr:rowOff>66675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47625</xdr:rowOff>
    </xdr:from>
    <xdr:to>
      <xdr:col>3</xdr:col>
      <xdr:colOff>845820</xdr:colOff>
      <xdr:row>1</xdr:row>
      <xdr:rowOff>1270</xdr:rowOff>
    </xdr:to>
    <xdr:pic>
      <xdr:nvPicPr>
        <xdr:cNvPr id="2" name="Grafik 1" descr="C:\Download\a_blumea3.g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47625"/>
          <a:ext cx="902970" cy="953770"/>
        </a:xfrm>
        <a:prstGeom prst="rect">
          <a:avLst/>
        </a:prstGeom>
        <a:noFill/>
        <a:ln>
          <a:noFill/>
        </a:ln>
        <a:effectLst>
          <a:outerShdw blurRad="50800" dist="38100" dir="7260000" algn="tl" rotWithShape="0">
            <a:prstClr val="black">
              <a:alpha val="42000"/>
            </a:prstClr>
          </a:outerShdw>
          <a:reflection blurRad="6350" stA="81000" endPos="90000" dist="50800" dir="5400000" sy="-100000" algn="bl" rotWithShape="0"/>
        </a:effectLst>
        <a:scene3d>
          <a:camera prst="isometricOffAxis1Right"/>
          <a:lightRig rig="threePt" dir="t"/>
        </a:scene3d>
        <a:sp3d>
          <a:bevelT w="114300" prst="artDeco"/>
        </a:sp3d>
      </xdr:spPr>
    </xdr:pic>
    <xdr:clientData/>
  </xdr:twoCellAnchor>
  <xdr:twoCellAnchor>
    <xdr:from>
      <xdr:col>0</xdr:col>
      <xdr:colOff>142875</xdr:colOff>
      <xdr:row>9</xdr:row>
      <xdr:rowOff>180975</xdr:rowOff>
    </xdr:from>
    <xdr:to>
      <xdr:col>6</xdr:col>
      <xdr:colOff>209551</xdr:colOff>
      <xdr:row>17</xdr:row>
      <xdr:rowOff>114300</xdr:rowOff>
    </xdr:to>
    <xdr:sp macro="" textlink="">
      <xdr:nvSpPr>
        <xdr:cNvPr id="3" name="Rechteck 2"/>
        <xdr:cNvSpPr/>
      </xdr:nvSpPr>
      <xdr:spPr>
        <a:xfrm>
          <a:off x="142875" y="3124200"/>
          <a:ext cx="5114926" cy="1857375"/>
        </a:xfrm>
        <a:prstGeom prst="rect">
          <a:avLst/>
        </a:prstGeom>
        <a:noFill/>
        <a:ln w="22225">
          <a:solidFill>
            <a:schemeClr val="tx1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142875</xdr:colOff>
      <xdr:row>18</xdr:row>
      <xdr:rowOff>1</xdr:rowOff>
    </xdr:from>
    <xdr:to>
      <xdr:col>6</xdr:col>
      <xdr:colOff>209551</xdr:colOff>
      <xdr:row>22</xdr:row>
      <xdr:rowOff>114301</xdr:rowOff>
    </xdr:to>
    <xdr:sp macro="" textlink="">
      <xdr:nvSpPr>
        <xdr:cNvPr id="4" name="Rechteck 3"/>
        <xdr:cNvSpPr/>
      </xdr:nvSpPr>
      <xdr:spPr>
        <a:xfrm>
          <a:off x="142875" y="5057776"/>
          <a:ext cx="5114926" cy="1104900"/>
        </a:xfrm>
        <a:prstGeom prst="rect">
          <a:avLst/>
        </a:prstGeom>
        <a:noFill/>
        <a:ln w="22225">
          <a:solidFill>
            <a:schemeClr val="tx1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114300</xdr:colOff>
      <xdr:row>24</xdr:row>
      <xdr:rowOff>9525</xdr:rowOff>
    </xdr:from>
    <xdr:to>
      <xdr:col>6</xdr:col>
      <xdr:colOff>1304850</xdr:colOff>
      <xdr:row>28</xdr:row>
      <xdr:rowOff>10725</xdr:rowOff>
    </xdr:to>
    <xdr:sp macro="" textlink="">
      <xdr:nvSpPr>
        <xdr:cNvPr id="8" name="Textfeld 7"/>
        <xdr:cNvSpPr txBox="1"/>
      </xdr:nvSpPr>
      <xdr:spPr>
        <a:xfrm>
          <a:off x="114300" y="6438900"/>
          <a:ext cx="6238800" cy="7632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104775</xdr:colOff>
      <xdr:row>30</xdr:row>
      <xdr:rowOff>9525</xdr:rowOff>
    </xdr:from>
    <xdr:to>
      <xdr:col>6</xdr:col>
      <xdr:colOff>1295325</xdr:colOff>
      <xdr:row>34</xdr:row>
      <xdr:rowOff>10725</xdr:rowOff>
    </xdr:to>
    <xdr:sp macro="" textlink="">
      <xdr:nvSpPr>
        <xdr:cNvPr id="9" name="Textfeld 8"/>
        <xdr:cNvSpPr txBox="1"/>
      </xdr:nvSpPr>
      <xdr:spPr>
        <a:xfrm>
          <a:off x="104775" y="7581900"/>
          <a:ext cx="6238800" cy="7632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19050</xdr:rowOff>
    </xdr:from>
    <xdr:to>
      <xdr:col>3</xdr:col>
      <xdr:colOff>1788795</xdr:colOff>
      <xdr:row>1</xdr:row>
      <xdr:rowOff>86995</xdr:rowOff>
    </xdr:to>
    <xdr:pic>
      <xdr:nvPicPr>
        <xdr:cNvPr id="3" name="Grafik 2" descr="C:\Download\a_blumea3.g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19050"/>
          <a:ext cx="902970" cy="953770"/>
        </a:xfrm>
        <a:prstGeom prst="rect">
          <a:avLst/>
        </a:prstGeom>
        <a:noFill/>
        <a:ln>
          <a:noFill/>
        </a:ln>
        <a:effectLst>
          <a:outerShdw blurRad="50800" dist="38100" dir="7260000" algn="tl" rotWithShape="0">
            <a:prstClr val="black">
              <a:alpha val="42000"/>
            </a:prstClr>
          </a:outerShdw>
          <a:reflection blurRad="6350" stA="81000" endPos="90000" dist="50800" dir="5400000" sy="-100000" algn="bl" rotWithShape="0"/>
        </a:effectLst>
        <a:scene3d>
          <a:camera prst="isometricOffAxis1Right"/>
          <a:lightRig rig="threePt" dir="t"/>
        </a:scene3d>
        <a:sp3d>
          <a:bevelT w="114300" prst="artDeco"/>
        </a:sp3d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0</xdr:row>
      <xdr:rowOff>0</xdr:rowOff>
    </xdr:from>
    <xdr:to>
      <xdr:col>7</xdr:col>
      <xdr:colOff>83820</xdr:colOff>
      <xdr:row>1</xdr:row>
      <xdr:rowOff>67945</xdr:rowOff>
    </xdr:to>
    <xdr:pic>
      <xdr:nvPicPr>
        <xdr:cNvPr id="2" name="Grafik 1" descr="C:\Download\a_blumea3.g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0"/>
          <a:ext cx="902970" cy="953770"/>
        </a:xfrm>
        <a:prstGeom prst="rect">
          <a:avLst/>
        </a:prstGeom>
        <a:noFill/>
        <a:ln>
          <a:noFill/>
        </a:ln>
        <a:effectLst>
          <a:outerShdw blurRad="50800" dist="38100" dir="7260000" algn="tl" rotWithShape="0">
            <a:prstClr val="black">
              <a:alpha val="42000"/>
            </a:prstClr>
          </a:outerShdw>
          <a:reflection blurRad="6350" stA="81000" endPos="90000" dist="50800" dir="5400000" sy="-100000" algn="bl" rotWithShape="0"/>
        </a:effectLst>
        <a:scene3d>
          <a:camera prst="isometricOffAxis1Right"/>
          <a:lightRig rig="threePt" dir="t"/>
        </a:scene3d>
        <a:sp3d>
          <a:bevelT w="114300" prst="artDeco"/>
        </a:sp3d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19050</xdr:rowOff>
    </xdr:from>
    <xdr:to>
      <xdr:col>4</xdr:col>
      <xdr:colOff>2329</xdr:colOff>
      <xdr:row>0</xdr:row>
      <xdr:rowOff>658495</xdr:rowOff>
    </xdr:to>
    <xdr:pic>
      <xdr:nvPicPr>
        <xdr:cNvPr id="5" name="Grafik 4" descr="C:\Download\a_blumea3.g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19050"/>
          <a:ext cx="902970" cy="953770"/>
        </a:xfrm>
        <a:prstGeom prst="rect">
          <a:avLst/>
        </a:prstGeom>
        <a:noFill/>
        <a:ln>
          <a:noFill/>
        </a:ln>
        <a:effectLst>
          <a:outerShdw blurRad="50800" dist="38100" dir="7260000" algn="tl" rotWithShape="0">
            <a:prstClr val="black">
              <a:alpha val="42000"/>
            </a:prstClr>
          </a:outerShdw>
          <a:reflection blurRad="6350" stA="81000" endPos="90000" dist="50800" dir="5400000" sy="-100000" algn="bl" rotWithShape="0"/>
        </a:effectLst>
        <a:scene3d>
          <a:camera prst="isometricOffAxis1Right"/>
          <a:lightRig rig="threePt" dir="t"/>
        </a:scene3d>
        <a:sp3d>
          <a:bevelT w="114300" prst="artDeco"/>
        </a:sp3d>
      </xdr:spPr>
    </xdr:pic>
    <xdr:clientData/>
  </xdr:twoCellAnchor>
  <xdr:twoCellAnchor editAs="oneCell">
    <xdr:from>
      <xdr:col>1</xdr:col>
      <xdr:colOff>2413000</xdr:colOff>
      <xdr:row>0</xdr:row>
      <xdr:rowOff>0</xdr:rowOff>
    </xdr:from>
    <xdr:to>
      <xdr:col>2</xdr:col>
      <xdr:colOff>543137</xdr:colOff>
      <xdr:row>1</xdr:row>
      <xdr:rowOff>107103</xdr:rowOff>
    </xdr:to>
    <xdr:pic>
      <xdr:nvPicPr>
        <xdr:cNvPr id="3" name="Grafik 2" descr="C:\Download\a_blumea3.g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0"/>
          <a:ext cx="902970" cy="953770"/>
        </a:xfrm>
        <a:prstGeom prst="rect">
          <a:avLst/>
        </a:prstGeom>
        <a:noFill/>
        <a:ln>
          <a:noFill/>
        </a:ln>
        <a:effectLst>
          <a:outerShdw blurRad="50800" dist="38100" dir="7260000" algn="tl" rotWithShape="0">
            <a:prstClr val="black">
              <a:alpha val="42000"/>
            </a:prstClr>
          </a:outerShdw>
          <a:reflection blurRad="6350" stA="81000" endPos="90000" dist="50800" dir="5400000" sy="-100000" algn="bl" rotWithShape="0"/>
        </a:effectLst>
        <a:scene3d>
          <a:camera prst="isometricOffAxis1Right"/>
          <a:lightRig rig="threePt" dir="t"/>
        </a:scene3d>
        <a:sp3d>
          <a:bevelT w="114300" prst="artDeco"/>
        </a:sp3d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0</xdr:row>
      <xdr:rowOff>0</xdr:rowOff>
    </xdr:from>
    <xdr:to>
      <xdr:col>5</xdr:col>
      <xdr:colOff>655320</xdr:colOff>
      <xdr:row>1</xdr:row>
      <xdr:rowOff>20320</xdr:rowOff>
    </xdr:to>
    <xdr:pic>
      <xdr:nvPicPr>
        <xdr:cNvPr id="2" name="Grafik 1" descr="C:\Download\a_blumea3.g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0"/>
          <a:ext cx="902970" cy="953770"/>
        </a:xfrm>
        <a:prstGeom prst="rect">
          <a:avLst/>
        </a:prstGeom>
        <a:noFill/>
        <a:ln>
          <a:noFill/>
        </a:ln>
        <a:effectLst>
          <a:outerShdw blurRad="50800" dist="38100" dir="7260000" algn="tl" rotWithShape="0">
            <a:prstClr val="black">
              <a:alpha val="42000"/>
            </a:prstClr>
          </a:outerShdw>
          <a:reflection blurRad="6350" stA="81000" endPos="90000" dist="50800" dir="5400000" sy="-100000" algn="bl" rotWithShape="0"/>
        </a:effectLst>
        <a:scene3d>
          <a:camera prst="isometricOffAxis1Right"/>
          <a:lightRig rig="threePt" dir="t"/>
        </a:scene3d>
        <a:sp3d>
          <a:bevelT w="114300" prst="artDeco"/>
        </a:sp3d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30</xdr:row>
      <xdr:rowOff>0</xdr:rowOff>
    </xdr:from>
    <xdr:to>
      <xdr:col>7</xdr:col>
      <xdr:colOff>647700</xdr:colOff>
      <xdr:row>32</xdr:row>
      <xdr:rowOff>180975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6201" y="5086350"/>
          <a:ext cx="5991224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Schätzung erfolgte nach den Richtlinien des Landesverbandes Schleswig-Holstein der Gartenfreunde e.V. für die Bewertung und Entschädigung von Anpflanzungen und Anlagen nach § 11 Abs. 1 des 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Bundeskleingartengesetzes (BKleinG) (Bewertungsrichtlinien)</a:t>
          </a:r>
        </a:p>
      </xdr:txBody>
    </xdr:sp>
    <xdr:clientData/>
  </xdr:twoCellAnchor>
  <xdr:twoCellAnchor>
    <xdr:from>
      <xdr:col>0</xdr:col>
      <xdr:colOff>66676</xdr:colOff>
      <xdr:row>25</xdr:row>
      <xdr:rowOff>0</xdr:rowOff>
    </xdr:from>
    <xdr:to>
      <xdr:col>7</xdr:col>
      <xdr:colOff>638175</xdr:colOff>
      <xdr:row>26</xdr:row>
      <xdr:rowOff>114300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6676" y="4457700"/>
          <a:ext cx="5991224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Bei Räumungen innerhalb der Vegetationszeit - 1. April bis 31. Oktober - ist ein Zuschlag bis zu 50 vom Hundert zum errechneten Entschädigungswert für Aufwuchs zu gewähren. (7,14% pro Monat weniger)</a:t>
          </a:r>
        </a:p>
      </xdr:txBody>
    </xdr:sp>
    <xdr:clientData/>
  </xdr:twoCellAnchor>
  <xdr:twoCellAnchor editAs="oneCell">
    <xdr:from>
      <xdr:col>4</xdr:col>
      <xdr:colOff>342900</xdr:colOff>
      <xdr:row>35</xdr:row>
      <xdr:rowOff>133350</xdr:rowOff>
    </xdr:from>
    <xdr:to>
      <xdr:col>6</xdr:col>
      <xdr:colOff>63500</xdr:colOff>
      <xdr:row>39</xdr:row>
      <xdr:rowOff>60325</xdr:rowOff>
    </xdr:to>
    <xdr:pic>
      <xdr:nvPicPr>
        <xdr:cNvPr id="4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9172575"/>
          <a:ext cx="1320800" cy="72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542925</xdr:colOff>
      <xdr:row>0</xdr:row>
      <xdr:rowOff>76200</xdr:rowOff>
    </xdr:from>
    <xdr:to>
      <xdr:col>4</xdr:col>
      <xdr:colOff>683895</xdr:colOff>
      <xdr:row>0</xdr:row>
      <xdr:rowOff>1029970</xdr:rowOff>
    </xdr:to>
    <xdr:pic>
      <xdr:nvPicPr>
        <xdr:cNvPr id="6" name="Grafik 5" descr="C:\Download\a_blumea3.gif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76200"/>
          <a:ext cx="902970" cy="953770"/>
        </a:xfrm>
        <a:prstGeom prst="rect">
          <a:avLst/>
        </a:prstGeom>
        <a:noFill/>
        <a:ln>
          <a:noFill/>
        </a:ln>
        <a:effectLst>
          <a:outerShdw blurRad="50800" dist="38100" dir="7260000" algn="tl" rotWithShape="0">
            <a:prstClr val="black">
              <a:alpha val="42000"/>
            </a:prstClr>
          </a:outerShdw>
          <a:reflection blurRad="6350" stA="81000" endPos="90000" dist="50800" dir="5400000" sy="-100000" algn="bl" rotWithShape="0"/>
        </a:effectLst>
        <a:scene3d>
          <a:camera prst="isometricOffAxis1Right"/>
          <a:lightRig rig="threePt" dir="t"/>
        </a:scene3d>
        <a:sp3d>
          <a:bevelT w="114300" prst="artDeco"/>
        </a:sp3d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J8"/>
  <sheetViews>
    <sheetView workbookViewId="0">
      <selection activeCell="I32" sqref="I32"/>
    </sheetView>
  </sheetViews>
  <sheetFormatPr baseColWidth="10" defaultRowHeight="15" x14ac:dyDescent="0.25"/>
  <sheetData>
    <row r="1" spans="2:10" ht="28.5" customHeight="1" x14ac:dyDescent="0.25">
      <c r="B1" s="232" t="s">
        <v>283</v>
      </c>
    </row>
    <row r="8" spans="2:10" x14ac:dyDescent="0.25">
      <c r="J8" s="231"/>
    </row>
  </sheetData>
  <pageMargins left="0.7" right="0.7" top="0.78740157499999996" bottom="0.78740157499999996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AcroExch.Document.11" shapeId="10241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7</xdr:col>
                <xdr:colOff>333375</xdr:colOff>
                <xdr:row>44</xdr:row>
                <xdr:rowOff>66675</xdr:rowOff>
              </to>
            </anchor>
          </objectPr>
        </oleObject>
      </mc:Choice>
      <mc:Fallback>
        <oleObject progId="AcroExch.Document.11" shapeId="1024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L36"/>
  <sheetViews>
    <sheetView workbookViewId="0">
      <selection activeCell="C13" sqref="C13:E13"/>
    </sheetView>
  </sheetViews>
  <sheetFormatPr baseColWidth="10" defaultColWidth="20.5703125" defaultRowHeight="15" x14ac:dyDescent="0.25"/>
  <cols>
    <col min="1" max="1" width="20.5703125" style="144"/>
    <col min="2" max="2" width="0.5703125" style="144" customWidth="1"/>
    <col min="3" max="3" width="20.5703125" style="144"/>
    <col min="4" max="4" width="13" style="144" customWidth="1"/>
    <col min="5" max="5" width="20.5703125" style="144"/>
    <col min="6" max="6" width="0.42578125" style="144" customWidth="1"/>
    <col min="7" max="8" width="20.5703125" style="144"/>
    <col min="9" max="9" width="25.5703125" style="144" bestFit="1" customWidth="1"/>
    <col min="10" max="11" width="20.5703125" style="144"/>
    <col min="12" max="12" width="30.28515625" style="144" customWidth="1"/>
  </cols>
  <sheetData>
    <row r="1" spans="1:12" ht="78.75" customHeight="1" x14ac:dyDescent="0.25"/>
    <row r="2" spans="1:12" ht="23.25" x14ac:dyDescent="0.35">
      <c r="A2" s="353" t="s">
        <v>293</v>
      </c>
      <c r="B2" s="353"/>
      <c r="C2" s="353"/>
      <c r="D2" s="353"/>
      <c r="E2" s="353"/>
      <c r="F2" s="353"/>
      <c r="G2" s="353"/>
    </row>
    <row r="3" spans="1:12" ht="22.5" customHeight="1" x14ac:dyDescent="0.25"/>
    <row r="4" spans="1:12" ht="20.100000000000001" customHeight="1" x14ac:dyDescent="0.25">
      <c r="A4" s="210" t="s">
        <v>160</v>
      </c>
      <c r="B4" s="210"/>
      <c r="C4" s="349"/>
      <c r="D4" s="210" t="s">
        <v>294</v>
      </c>
      <c r="E4" s="352"/>
      <c r="F4" s="352"/>
      <c r="G4" s="352"/>
      <c r="H4" s="348"/>
      <c r="I4" s="348" t="s">
        <v>290</v>
      </c>
      <c r="J4" s="348" t="s">
        <v>288</v>
      </c>
      <c r="K4" s="144" t="s">
        <v>286</v>
      </c>
      <c r="L4" s="144" t="s">
        <v>285</v>
      </c>
    </row>
    <row r="5" spans="1:12" ht="20.100000000000001" customHeight="1" x14ac:dyDescent="0.25">
      <c r="A5" s="210" t="s">
        <v>295</v>
      </c>
      <c r="B5" s="210"/>
      <c r="C5" s="350"/>
      <c r="D5" s="354"/>
      <c r="E5" s="355"/>
      <c r="F5" s="355"/>
      <c r="G5" s="347"/>
      <c r="H5" s="345"/>
      <c r="I5" s="343" t="s">
        <v>304</v>
      </c>
      <c r="J5" s="344" t="s">
        <v>289</v>
      </c>
      <c r="K5" s="144" t="s">
        <v>287</v>
      </c>
      <c r="L5" s="144" t="s">
        <v>308</v>
      </c>
    </row>
    <row r="6" spans="1:12" ht="20.100000000000001" customHeight="1" x14ac:dyDescent="0.25">
      <c r="A6" s="210" t="s">
        <v>145</v>
      </c>
      <c r="B6" s="210"/>
      <c r="C6" s="351"/>
      <c r="D6" s="356" t="s">
        <v>296</v>
      </c>
      <c r="E6" s="363" t="s">
        <v>297</v>
      </c>
      <c r="F6" s="363"/>
      <c r="G6" s="363"/>
      <c r="H6" s="346"/>
      <c r="I6" s="343" t="s">
        <v>306</v>
      </c>
      <c r="J6" s="348" t="s">
        <v>309</v>
      </c>
      <c r="L6" s="144" t="s">
        <v>312</v>
      </c>
    </row>
    <row r="7" spans="1:12" x14ac:dyDescent="0.25">
      <c r="A7" s="357"/>
      <c r="B7" s="357"/>
      <c r="C7" s="357"/>
      <c r="D7" s="357"/>
      <c r="E7" s="355"/>
      <c r="F7" s="355"/>
      <c r="G7" s="355"/>
      <c r="H7" s="344"/>
      <c r="I7" s="343" t="s">
        <v>305</v>
      </c>
      <c r="J7" s="343" t="s">
        <v>310</v>
      </c>
      <c r="L7" s="144" t="s">
        <v>303</v>
      </c>
    </row>
    <row r="8" spans="1:12" ht="20.100000000000001" customHeight="1" x14ac:dyDescent="0.25">
      <c r="A8" s="210" t="s">
        <v>299</v>
      </c>
      <c r="B8" s="357"/>
      <c r="C8" s="364"/>
      <c r="D8" s="364"/>
      <c r="E8" s="357" t="s">
        <v>301</v>
      </c>
      <c r="F8" s="357"/>
      <c r="G8" s="357"/>
      <c r="H8" s="145"/>
      <c r="I8" s="343" t="s">
        <v>307</v>
      </c>
      <c r="J8" s="144" t="s">
        <v>311</v>
      </c>
    </row>
    <row r="9" spans="1:12" ht="20.100000000000001" customHeight="1" x14ac:dyDescent="0.25">
      <c r="A9" s="210" t="s">
        <v>298</v>
      </c>
      <c r="B9" s="357"/>
      <c r="C9" s="365"/>
      <c r="D9" s="357" t="s">
        <v>300</v>
      </c>
      <c r="E9" s="357"/>
      <c r="F9" s="357"/>
      <c r="G9" s="357"/>
      <c r="H9" s="145"/>
    </row>
    <row r="10" spans="1:12" x14ac:dyDescent="0.25">
      <c r="A10" s="357"/>
      <c r="B10" s="357"/>
      <c r="C10" s="357"/>
      <c r="D10" s="357"/>
      <c r="E10" s="357"/>
      <c r="F10" s="357"/>
      <c r="G10" s="357"/>
      <c r="H10" s="145"/>
    </row>
    <row r="11" spans="1:12" ht="20.100000000000001" customHeight="1" x14ac:dyDescent="0.25">
      <c r="A11" s="358" t="s">
        <v>284</v>
      </c>
      <c r="B11" s="357"/>
      <c r="C11" s="357"/>
      <c r="D11" s="357"/>
      <c r="E11" s="357"/>
      <c r="F11" s="357"/>
      <c r="G11" s="357"/>
      <c r="H11" s="145"/>
    </row>
    <row r="12" spans="1:12" ht="20.100000000000001" customHeight="1" x14ac:dyDescent="0.25">
      <c r="A12" s="210" t="s">
        <v>285</v>
      </c>
      <c r="B12" s="210"/>
      <c r="C12" s="366"/>
      <c r="D12" s="366"/>
      <c r="E12" s="366"/>
      <c r="F12" s="357"/>
      <c r="G12" s="357"/>
      <c r="H12" s="145"/>
    </row>
    <row r="13" spans="1:12" ht="20.100000000000001" customHeight="1" x14ac:dyDescent="0.25">
      <c r="A13" s="210" t="s">
        <v>286</v>
      </c>
      <c r="B13" s="210"/>
      <c r="C13" s="366"/>
      <c r="D13" s="366"/>
      <c r="E13" s="366"/>
      <c r="F13" s="357"/>
      <c r="G13" s="357"/>
      <c r="H13" s="145"/>
    </row>
    <row r="14" spans="1:12" ht="20.100000000000001" customHeight="1" x14ac:dyDescent="0.25">
      <c r="A14" s="210" t="s">
        <v>288</v>
      </c>
      <c r="B14" s="210"/>
      <c r="C14" s="366"/>
      <c r="D14" s="366"/>
      <c r="E14" s="366"/>
      <c r="F14" s="357"/>
      <c r="G14" s="357"/>
      <c r="H14" s="145"/>
    </row>
    <row r="15" spans="1:12" ht="20.100000000000001" customHeight="1" x14ac:dyDescent="0.25">
      <c r="A15" s="210" t="s">
        <v>290</v>
      </c>
      <c r="B15" s="210"/>
      <c r="C15" s="366"/>
      <c r="D15" s="366"/>
      <c r="E15" s="366"/>
      <c r="F15" s="357"/>
      <c r="G15" s="357"/>
      <c r="H15" s="145"/>
    </row>
    <row r="16" spans="1:12" ht="20.100000000000001" customHeight="1" x14ac:dyDescent="0.25">
      <c r="A16" s="210" t="s">
        <v>291</v>
      </c>
      <c r="B16" s="210"/>
      <c r="C16" s="366"/>
      <c r="D16" s="366"/>
      <c r="E16" s="366"/>
      <c r="F16" s="357"/>
      <c r="G16" s="357"/>
      <c r="H16" s="145"/>
    </row>
    <row r="17" spans="1:11" ht="20.100000000000001" customHeight="1" x14ac:dyDescent="0.25">
      <c r="A17" s="210" t="s">
        <v>302</v>
      </c>
      <c r="B17" s="210"/>
      <c r="C17" s="366"/>
      <c r="D17" s="366"/>
      <c r="E17" s="366"/>
      <c r="F17" s="357"/>
      <c r="G17" s="357"/>
      <c r="H17" s="145"/>
    </row>
    <row r="18" spans="1:11" x14ac:dyDescent="0.25">
      <c r="A18" s="357"/>
      <c r="B18" s="357"/>
      <c r="C18" s="357"/>
      <c r="D18" s="357"/>
      <c r="E18" s="357"/>
      <c r="F18" s="357"/>
      <c r="G18" s="357"/>
      <c r="H18" s="145"/>
    </row>
    <row r="19" spans="1:11" ht="20.100000000000001" customHeight="1" x14ac:dyDescent="0.25">
      <c r="A19" s="358" t="s">
        <v>313</v>
      </c>
      <c r="B19" s="357"/>
      <c r="C19" s="357"/>
      <c r="D19" s="357"/>
      <c r="E19" s="357"/>
      <c r="F19" s="357"/>
      <c r="G19" s="357"/>
      <c r="H19" s="145"/>
    </row>
    <row r="20" spans="1:11" ht="20.100000000000001" customHeight="1" x14ac:dyDescent="0.25">
      <c r="A20" s="210" t="s">
        <v>314</v>
      </c>
      <c r="B20" s="210"/>
      <c r="C20" s="366"/>
      <c r="D20" s="366"/>
      <c r="E20" s="366"/>
      <c r="F20" s="357"/>
      <c r="G20" s="357"/>
      <c r="H20" s="145"/>
    </row>
    <row r="21" spans="1:11" ht="20.100000000000001" customHeight="1" x14ac:dyDescent="0.25">
      <c r="A21" s="210" t="s">
        <v>315</v>
      </c>
      <c r="B21" s="210"/>
      <c r="C21" s="367"/>
      <c r="D21" s="367"/>
      <c r="E21" s="367"/>
      <c r="F21" s="357"/>
      <c r="G21" s="357"/>
      <c r="H21" s="145"/>
    </row>
    <row r="22" spans="1:11" ht="20.100000000000001" customHeight="1" x14ac:dyDescent="0.25">
      <c r="A22" s="210" t="s">
        <v>316</v>
      </c>
      <c r="B22" s="210"/>
      <c r="C22" s="367"/>
      <c r="D22" s="367"/>
      <c r="E22" s="367"/>
      <c r="F22" s="357"/>
      <c r="G22" s="357"/>
      <c r="H22" s="145"/>
      <c r="K22" s="144" t="s">
        <v>322</v>
      </c>
    </row>
    <row r="23" spans="1:11" x14ac:dyDescent="0.25">
      <c r="K23" s="144" t="s">
        <v>317</v>
      </c>
    </row>
    <row r="24" spans="1:11" x14ac:dyDescent="0.25">
      <c r="A24" s="359" t="s">
        <v>328</v>
      </c>
      <c r="C24" s="360"/>
      <c r="K24" s="144" t="s">
        <v>292</v>
      </c>
    </row>
    <row r="25" spans="1:11" x14ac:dyDescent="0.25">
      <c r="A25" s="361"/>
      <c r="B25" s="361"/>
      <c r="C25" s="361"/>
      <c r="D25" s="361"/>
      <c r="E25" s="361"/>
      <c r="F25" s="361"/>
      <c r="G25" s="361"/>
      <c r="K25" s="144" t="s">
        <v>318</v>
      </c>
    </row>
    <row r="26" spans="1:11" x14ac:dyDescent="0.25">
      <c r="A26" s="361"/>
      <c r="B26" s="361"/>
      <c r="C26" s="361"/>
      <c r="D26" s="361"/>
      <c r="E26" s="361"/>
      <c r="F26" s="361"/>
      <c r="G26" s="361"/>
      <c r="K26" s="144" t="s">
        <v>319</v>
      </c>
    </row>
    <row r="27" spans="1:11" x14ac:dyDescent="0.25">
      <c r="A27" s="361"/>
      <c r="B27" s="361"/>
      <c r="C27" s="361"/>
      <c r="D27" s="361"/>
      <c r="E27" s="361"/>
      <c r="F27" s="361"/>
      <c r="G27" s="361"/>
      <c r="K27" s="144" t="s">
        <v>320</v>
      </c>
    </row>
    <row r="28" spans="1:11" x14ac:dyDescent="0.25">
      <c r="A28" s="361"/>
      <c r="B28" s="361"/>
      <c r="C28" s="361"/>
      <c r="D28" s="361"/>
      <c r="E28" s="361"/>
      <c r="F28" s="361"/>
      <c r="G28" s="361"/>
      <c r="K28" s="144" t="s">
        <v>321</v>
      </c>
    </row>
    <row r="30" spans="1:11" x14ac:dyDescent="0.25">
      <c r="A30" s="144" t="s">
        <v>327</v>
      </c>
      <c r="K30" s="144" t="s">
        <v>324</v>
      </c>
    </row>
    <row r="31" spans="1:11" x14ac:dyDescent="0.25">
      <c r="A31" s="361"/>
      <c r="B31" s="361"/>
      <c r="C31" s="361"/>
      <c r="D31" s="361"/>
      <c r="E31" s="361"/>
      <c r="F31" s="361"/>
      <c r="G31" s="361"/>
      <c r="K31" s="144" t="s">
        <v>325</v>
      </c>
    </row>
    <row r="32" spans="1:11" x14ac:dyDescent="0.25">
      <c r="A32" s="361"/>
      <c r="B32" s="361"/>
      <c r="C32" s="361"/>
      <c r="D32" s="361"/>
      <c r="E32" s="361"/>
      <c r="F32" s="361"/>
      <c r="G32" s="361"/>
      <c r="K32" s="144" t="s">
        <v>326</v>
      </c>
    </row>
    <row r="33" spans="1:7" x14ac:dyDescent="0.25">
      <c r="A33" s="361"/>
      <c r="B33" s="361"/>
      <c r="C33" s="361"/>
      <c r="D33" s="361"/>
      <c r="E33" s="361"/>
      <c r="F33" s="361"/>
      <c r="G33" s="361"/>
    </row>
    <row r="34" spans="1:7" x14ac:dyDescent="0.25">
      <c r="A34" s="361"/>
      <c r="B34" s="361"/>
      <c r="C34" s="361"/>
      <c r="D34" s="361"/>
      <c r="E34" s="361"/>
      <c r="F34" s="361"/>
      <c r="G34" s="361"/>
    </row>
    <row r="36" spans="1:7" x14ac:dyDescent="0.25">
      <c r="A36" s="362" t="s">
        <v>323</v>
      </c>
      <c r="C36" s="368" t="s">
        <v>325</v>
      </c>
    </row>
  </sheetData>
  <sheetProtection sheet="1" scenarios="1" selectLockedCells="1"/>
  <mergeCells count="15">
    <mergeCell ref="A31:G34"/>
    <mergeCell ref="A2:G2"/>
    <mergeCell ref="C8:D8"/>
    <mergeCell ref="E4:G4"/>
    <mergeCell ref="E6:G6"/>
    <mergeCell ref="C12:E12"/>
    <mergeCell ref="C13:E13"/>
    <mergeCell ref="C14:E14"/>
    <mergeCell ref="C15:E15"/>
    <mergeCell ref="C16:E16"/>
    <mergeCell ref="C17:E17"/>
    <mergeCell ref="C20:E20"/>
    <mergeCell ref="C21:E21"/>
    <mergeCell ref="C22:E22"/>
    <mergeCell ref="A25:G28"/>
  </mergeCells>
  <dataValidations count="8">
    <dataValidation type="list" allowBlank="1" showInputMessage="1" showErrorMessage="1" sqref="C5">
      <formula1>Kolonie</formula1>
    </dataValidation>
    <dataValidation type="list" allowBlank="1" showInputMessage="1" showErrorMessage="1" sqref="C12">
      <formula1>$L$5:$L$26</formula1>
    </dataValidation>
    <dataValidation type="list" allowBlank="1" showInputMessage="1" showErrorMessage="1" sqref="K4:K5">
      <formula1>$K$5:$K$26</formula1>
    </dataValidation>
    <dataValidation type="list" allowBlank="1" showInputMessage="1" showErrorMessage="1" sqref="C14">
      <formula1>$J$5:$J$26</formula1>
    </dataValidation>
    <dataValidation type="list" allowBlank="1" showInputMessage="1" showErrorMessage="1" sqref="C15">
      <formula1>$I$5:$I$26</formula1>
    </dataValidation>
    <dataValidation type="list" allowBlank="1" showInputMessage="1" showErrorMessage="1" sqref="C24">
      <formula1>$K$23:$K$28</formula1>
    </dataValidation>
    <dataValidation type="list" allowBlank="1" showInputMessage="1" showErrorMessage="1" sqref="C13:E13">
      <formula1>$K$5:$K$21</formula1>
    </dataValidation>
    <dataValidation type="list" allowBlank="1" showInputMessage="1" showErrorMessage="1" sqref="C36">
      <formula1>$K$31:$K$32</formula1>
    </dataValidation>
  </dataValidations>
  <printOptions horizontalCentered="1"/>
  <pageMargins left="0.31496062992125984" right="0.31496062992125984" top="0.19685039370078741" bottom="0.39370078740157483" header="0" footer="0.31496062992125984"/>
  <pageSetup paperSize="9" orientation="portrait" horizontalDpi="0" verticalDpi="0" r:id="rId1"/>
  <headerFooter>
    <oddFooter>&amp;L&amp;8Richtlinien des LVB Schleswig-Holstein .für die Bewertung und Entschädigung nach § 11 Abs. 1 des Bundeskleingartengesetzes (BKleinG) (Bewertungsrichtlinien) 
Formblätter 2014/R.Zengel&amp;R&amp;8Seite &amp;P #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9966"/>
  </sheetPr>
  <dimension ref="B1:P35"/>
  <sheetViews>
    <sheetView view="pageLayout" zoomScaleNormal="100" workbookViewId="0">
      <selection activeCell="L8" sqref="L8"/>
    </sheetView>
  </sheetViews>
  <sheetFormatPr baseColWidth="10" defaultRowHeight="15" x14ac:dyDescent="0.25"/>
  <cols>
    <col min="1" max="1" width="2.5703125" customWidth="1"/>
    <col min="3" max="3" width="1" customWidth="1"/>
    <col min="4" max="4" width="2.5703125" customWidth="1"/>
    <col min="5" max="5" width="0.85546875" customWidth="1"/>
    <col min="7" max="7" width="0.85546875" customWidth="1"/>
    <col min="8" max="8" width="22.85546875" customWidth="1"/>
    <col min="9" max="9" width="2.5703125" customWidth="1"/>
    <col min="10" max="10" width="27.7109375" customWidth="1"/>
    <col min="11" max="11" width="0.85546875" customWidth="1"/>
    <col min="12" max="12" width="23" customWidth="1"/>
    <col min="13" max="13" width="15.85546875" customWidth="1"/>
  </cols>
  <sheetData>
    <row r="1" spans="2:14" ht="6" customHeight="1" thickBot="1" x14ac:dyDescent="0.3"/>
    <row r="2" spans="2:14" ht="15" customHeight="1" x14ac:dyDescent="0.25">
      <c r="B2" s="52" t="s">
        <v>163</v>
      </c>
      <c r="C2" s="53"/>
      <c r="D2" s="53"/>
      <c r="E2" s="53"/>
      <c r="F2" s="53"/>
      <c r="G2" s="53"/>
      <c r="H2" s="54" t="s">
        <v>164</v>
      </c>
      <c r="J2" s="55" t="s">
        <v>165</v>
      </c>
      <c r="K2" s="56"/>
      <c r="L2" s="57"/>
      <c r="M2" s="54"/>
    </row>
    <row r="3" spans="2:14" ht="15" customHeight="1" x14ac:dyDescent="0.25">
      <c r="B3" s="58"/>
      <c r="C3" s="13"/>
      <c r="D3" s="13"/>
      <c r="E3" s="13"/>
      <c r="F3" s="13"/>
      <c r="G3" s="13"/>
      <c r="H3" s="59"/>
      <c r="J3" s="60" t="s">
        <v>166</v>
      </c>
      <c r="K3" s="34"/>
      <c r="L3" s="61"/>
      <c r="M3" s="59"/>
    </row>
    <row r="4" spans="2:14" ht="15" customHeight="1" x14ac:dyDescent="0.25">
      <c r="B4" s="62" t="s">
        <v>167</v>
      </c>
      <c r="C4" s="63"/>
      <c r="D4" s="63"/>
      <c r="E4" s="63"/>
      <c r="F4" s="63" t="s">
        <v>168</v>
      </c>
      <c r="G4" s="63"/>
      <c r="H4" s="64" t="s">
        <v>169</v>
      </c>
      <c r="J4" s="65" t="s">
        <v>170</v>
      </c>
      <c r="K4" s="34"/>
      <c r="L4" s="66">
        <v>0</v>
      </c>
      <c r="M4" s="36"/>
    </row>
    <row r="5" spans="2:14" ht="6" customHeight="1" thickBot="1" x14ac:dyDescent="0.3">
      <c r="B5" s="58"/>
      <c r="C5" s="13"/>
      <c r="D5" s="13"/>
      <c r="E5" s="13"/>
      <c r="F5" s="13"/>
      <c r="G5" s="13"/>
      <c r="H5" s="59"/>
      <c r="J5" s="37"/>
      <c r="K5" s="34"/>
      <c r="L5" s="34"/>
      <c r="M5" s="36"/>
    </row>
    <row r="6" spans="2:14" ht="21.75" customHeight="1" x14ac:dyDescent="0.25">
      <c r="B6" s="67">
        <v>6</v>
      </c>
      <c r="C6" s="68"/>
      <c r="D6" s="68"/>
      <c r="E6" s="68"/>
      <c r="F6" s="69">
        <v>225</v>
      </c>
      <c r="G6" s="68"/>
      <c r="H6" s="70">
        <f t="shared" ref="H6:H12" si="0">B6*F6</f>
        <v>1350</v>
      </c>
      <c r="J6" s="233" t="s">
        <v>171</v>
      </c>
      <c r="K6" s="234"/>
      <c r="L6" s="71">
        <f>L3-(L3*(L4*3/100))</f>
        <v>0</v>
      </c>
      <c r="M6" s="36"/>
    </row>
    <row r="7" spans="2:14" ht="21.75" customHeight="1" x14ac:dyDescent="0.25">
      <c r="B7" s="72">
        <v>8</v>
      </c>
      <c r="C7" s="73"/>
      <c r="D7" s="73"/>
      <c r="E7" s="73"/>
      <c r="F7" s="74">
        <v>220</v>
      </c>
      <c r="G7" s="73"/>
      <c r="H7" s="75">
        <f t="shared" si="0"/>
        <v>1760</v>
      </c>
      <c r="J7" s="76" t="s">
        <v>172</v>
      </c>
      <c r="K7" s="34"/>
      <c r="L7" s="34"/>
      <c r="M7" s="36"/>
    </row>
    <row r="8" spans="2:14" ht="21.75" customHeight="1" x14ac:dyDescent="0.25">
      <c r="B8" s="72">
        <v>10</v>
      </c>
      <c r="C8" s="73"/>
      <c r="D8" s="73"/>
      <c r="E8" s="73"/>
      <c r="F8" s="74">
        <v>215</v>
      </c>
      <c r="G8" s="73"/>
      <c r="H8" s="75">
        <f t="shared" si="0"/>
        <v>2150</v>
      </c>
      <c r="J8" s="77" t="s">
        <v>173</v>
      </c>
      <c r="K8" s="34"/>
      <c r="L8" s="102">
        <v>0</v>
      </c>
      <c r="M8" s="36"/>
    </row>
    <row r="9" spans="2:14" ht="21.75" customHeight="1" x14ac:dyDescent="0.25">
      <c r="B9" s="72">
        <v>12</v>
      </c>
      <c r="C9" s="73"/>
      <c r="D9" s="73"/>
      <c r="E9" s="73"/>
      <c r="F9" s="74">
        <v>210</v>
      </c>
      <c r="G9" s="73"/>
      <c r="H9" s="75">
        <f t="shared" si="0"/>
        <v>2520</v>
      </c>
      <c r="J9" s="37"/>
      <c r="K9" s="34"/>
      <c r="L9" s="34"/>
      <c r="M9" s="36"/>
    </row>
    <row r="10" spans="2:14" ht="21.75" customHeight="1" thickBot="1" x14ac:dyDescent="0.4">
      <c r="B10" s="72">
        <v>15</v>
      </c>
      <c r="C10" s="73"/>
      <c r="D10" s="73"/>
      <c r="E10" s="73"/>
      <c r="F10" s="74">
        <v>206</v>
      </c>
      <c r="G10" s="73"/>
      <c r="H10" s="75">
        <f t="shared" si="0"/>
        <v>3090</v>
      </c>
      <c r="J10" s="78" t="s">
        <v>174</v>
      </c>
      <c r="K10" s="79"/>
      <c r="L10" s="80">
        <f>L6-(L6/100*L8)</f>
        <v>0</v>
      </c>
      <c r="M10" s="36"/>
    </row>
    <row r="11" spans="2:14" ht="21.75" customHeight="1" thickTop="1" x14ac:dyDescent="0.25">
      <c r="B11" s="72">
        <v>18</v>
      </c>
      <c r="C11" s="73"/>
      <c r="D11" s="73"/>
      <c r="E11" s="73"/>
      <c r="F11" s="74">
        <v>201</v>
      </c>
      <c r="G11" s="73"/>
      <c r="H11" s="75">
        <f t="shared" si="0"/>
        <v>3618</v>
      </c>
      <c r="J11" s="37"/>
      <c r="K11" s="34"/>
      <c r="L11" s="34"/>
      <c r="M11" s="36"/>
    </row>
    <row r="12" spans="2:14" ht="21.75" customHeight="1" x14ac:dyDescent="0.25">
      <c r="B12" s="72">
        <v>20</v>
      </c>
      <c r="C12" s="73"/>
      <c r="D12" s="73"/>
      <c r="E12" s="73"/>
      <c r="F12" s="74">
        <v>197</v>
      </c>
      <c r="G12" s="73"/>
      <c r="H12" s="75">
        <f t="shared" si="0"/>
        <v>3940</v>
      </c>
      <c r="J12" s="81" t="s">
        <v>175</v>
      </c>
      <c r="K12" s="8"/>
      <c r="L12" s="8"/>
      <c r="M12" s="82"/>
      <c r="N12" s="13"/>
    </row>
    <row r="13" spans="2:14" ht="21.75" customHeight="1" thickBot="1" x14ac:dyDescent="0.3">
      <c r="B13" s="83">
        <v>24</v>
      </c>
      <c r="C13" s="84"/>
      <c r="D13" s="84"/>
      <c r="E13" s="84"/>
      <c r="F13" s="85">
        <f>H13/B13</f>
        <v>193.75</v>
      </c>
      <c r="G13" s="84"/>
      <c r="H13" s="86">
        <v>4650</v>
      </c>
      <c r="J13" s="87" t="s">
        <v>176</v>
      </c>
      <c r="K13" s="88"/>
      <c r="L13" s="88"/>
      <c r="M13" s="89"/>
      <c r="N13" s="13"/>
    </row>
    <row r="14" spans="2:14" ht="6" customHeight="1" thickBot="1" x14ac:dyDescent="0.3"/>
    <row r="15" spans="2:14" ht="15" customHeight="1" thickBot="1" x14ac:dyDescent="0.3">
      <c r="B15" s="52" t="s">
        <v>177</v>
      </c>
      <c r="C15" s="53"/>
      <c r="D15" s="53"/>
      <c r="E15" s="53"/>
      <c r="F15" s="53"/>
      <c r="G15" s="53"/>
      <c r="H15" s="54"/>
      <c r="J15" s="90" t="s">
        <v>178</v>
      </c>
      <c r="K15" s="34"/>
      <c r="L15" s="34"/>
      <c r="M15" s="34"/>
    </row>
    <row r="16" spans="2:14" ht="15" customHeight="1" x14ac:dyDescent="0.25">
      <c r="B16" s="58" t="s">
        <v>179</v>
      </c>
      <c r="C16" s="13"/>
      <c r="D16" s="13"/>
      <c r="E16" s="13"/>
      <c r="F16" s="13"/>
      <c r="G16" s="13"/>
      <c r="H16" s="59"/>
      <c r="I16" s="13"/>
      <c r="J16" s="235"/>
      <c r="K16" s="236"/>
      <c r="L16" s="236"/>
      <c r="M16" s="237"/>
    </row>
    <row r="17" spans="2:13" ht="6" customHeight="1" x14ac:dyDescent="0.25">
      <c r="B17" s="58"/>
      <c r="C17" s="13"/>
      <c r="D17" s="13"/>
      <c r="E17" s="13"/>
      <c r="F17" s="13"/>
      <c r="G17" s="13"/>
      <c r="H17" s="59"/>
      <c r="J17" s="238"/>
      <c r="K17" s="239"/>
      <c r="L17" s="239"/>
      <c r="M17" s="240"/>
    </row>
    <row r="18" spans="2:13" ht="15" customHeight="1" x14ac:dyDescent="0.25">
      <c r="B18" s="58" t="s">
        <v>167</v>
      </c>
      <c r="C18" s="13"/>
      <c r="D18" s="13"/>
      <c r="E18" s="13"/>
      <c r="F18" s="13" t="s">
        <v>168</v>
      </c>
      <c r="G18" s="13"/>
      <c r="H18" s="59" t="s">
        <v>169</v>
      </c>
      <c r="J18" s="238"/>
      <c r="K18" s="239"/>
      <c r="L18" s="239"/>
      <c r="M18" s="240"/>
    </row>
    <row r="19" spans="2:13" ht="15" customHeight="1" x14ac:dyDescent="0.25">
      <c r="B19" s="58"/>
      <c r="C19" s="13"/>
      <c r="D19" s="13"/>
      <c r="E19" s="13"/>
      <c r="F19" s="13"/>
      <c r="G19" s="13"/>
      <c r="H19" s="59"/>
      <c r="J19" s="238"/>
      <c r="K19" s="239"/>
      <c r="L19" s="239"/>
      <c r="M19" s="240"/>
    </row>
    <row r="20" spans="2:13" ht="21.75" customHeight="1" x14ac:dyDescent="0.25">
      <c r="B20" s="72">
        <v>6</v>
      </c>
      <c r="C20" s="73"/>
      <c r="D20" s="73"/>
      <c r="E20" s="73"/>
      <c r="F20" s="74">
        <v>390</v>
      </c>
      <c r="G20" s="73"/>
      <c r="H20" s="91">
        <f t="shared" ref="H20:H25" si="1">B20*F20</f>
        <v>2340</v>
      </c>
      <c r="J20" s="238"/>
      <c r="K20" s="239"/>
      <c r="L20" s="239"/>
      <c r="M20" s="240"/>
    </row>
    <row r="21" spans="2:13" ht="21.75" customHeight="1" x14ac:dyDescent="0.25">
      <c r="B21" s="72">
        <v>8</v>
      </c>
      <c r="C21" s="73"/>
      <c r="D21" s="73"/>
      <c r="E21" s="73"/>
      <c r="F21" s="74">
        <v>385</v>
      </c>
      <c r="G21" s="73"/>
      <c r="H21" s="91">
        <f t="shared" si="1"/>
        <v>3080</v>
      </c>
      <c r="J21" s="238"/>
      <c r="K21" s="239"/>
      <c r="L21" s="239"/>
      <c r="M21" s="240"/>
    </row>
    <row r="22" spans="2:13" ht="21.75" customHeight="1" x14ac:dyDescent="0.25">
      <c r="B22" s="72">
        <v>10</v>
      </c>
      <c r="C22" s="73"/>
      <c r="D22" s="73"/>
      <c r="E22" s="73"/>
      <c r="F22" s="74">
        <v>380</v>
      </c>
      <c r="G22" s="73"/>
      <c r="H22" s="91">
        <f t="shared" si="1"/>
        <v>3800</v>
      </c>
      <c r="J22" s="238"/>
      <c r="K22" s="239"/>
      <c r="L22" s="239"/>
      <c r="M22" s="240"/>
    </row>
    <row r="23" spans="2:13" ht="21.75" customHeight="1" x14ac:dyDescent="0.25">
      <c r="B23" s="72">
        <v>12</v>
      </c>
      <c r="C23" s="73"/>
      <c r="D23" s="73"/>
      <c r="E23" s="73"/>
      <c r="F23" s="74">
        <v>375</v>
      </c>
      <c r="G23" s="73"/>
      <c r="H23" s="91">
        <f t="shared" si="1"/>
        <v>4500</v>
      </c>
      <c r="J23" s="238"/>
      <c r="K23" s="239"/>
      <c r="L23" s="239"/>
      <c r="M23" s="240"/>
    </row>
    <row r="24" spans="2:13" ht="21.75" customHeight="1" x14ac:dyDescent="0.25">
      <c r="B24" s="72">
        <v>15</v>
      </c>
      <c r="C24" s="73"/>
      <c r="D24" s="73"/>
      <c r="E24" s="73"/>
      <c r="F24" s="74">
        <v>371</v>
      </c>
      <c r="G24" s="73"/>
      <c r="H24" s="91">
        <f t="shared" si="1"/>
        <v>5565</v>
      </c>
      <c r="J24" s="238"/>
      <c r="K24" s="239"/>
      <c r="L24" s="239"/>
      <c r="M24" s="240"/>
    </row>
    <row r="25" spans="2:13" ht="21.75" customHeight="1" x14ac:dyDescent="0.25">
      <c r="B25" s="72">
        <v>18</v>
      </c>
      <c r="C25" s="73"/>
      <c r="D25" s="73"/>
      <c r="E25" s="73"/>
      <c r="F25" s="74">
        <v>365</v>
      </c>
      <c r="G25" s="73"/>
      <c r="H25" s="91">
        <f t="shared" si="1"/>
        <v>6570</v>
      </c>
      <c r="J25" s="238"/>
      <c r="K25" s="239"/>
      <c r="L25" s="239"/>
      <c r="M25" s="240"/>
    </row>
    <row r="26" spans="2:13" ht="21.75" customHeight="1" x14ac:dyDescent="0.25">
      <c r="B26" s="72">
        <v>20</v>
      </c>
      <c r="C26" s="73"/>
      <c r="D26" s="73"/>
      <c r="E26" s="73"/>
      <c r="F26" s="74">
        <v>359.25</v>
      </c>
      <c r="G26" s="73"/>
      <c r="H26" s="91">
        <f>B26*F26</f>
        <v>7185</v>
      </c>
      <c r="J26" s="238"/>
      <c r="K26" s="239"/>
      <c r="L26" s="239"/>
      <c r="M26" s="240"/>
    </row>
    <row r="27" spans="2:13" ht="21.75" customHeight="1" thickBot="1" x14ac:dyDescent="0.3">
      <c r="B27" s="83">
        <v>24</v>
      </c>
      <c r="C27" s="84"/>
      <c r="D27" s="84"/>
      <c r="E27" s="84"/>
      <c r="F27" s="85">
        <v>354.25</v>
      </c>
      <c r="G27" s="84"/>
      <c r="H27" s="92">
        <f>B27*F27</f>
        <v>8502</v>
      </c>
      <c r="J27" s="241"/>
      <c r="K27" s="242"/>
      <c r="L27" s="242"/>
      <c r="M27" s="243"/>
    </row>
    <row r="35" spans="13:16" x14ac:dyDescent="0.25">
      <c r="M35" s="34"/>
      <c r="N35" s="34"/>
      <c r="O35" s="34"/>
      <c r="P35" s="34"/>
    </row>
  </sheetData>
  <sheetProtection sheet="1" objects="1" scenarios="1" selectLockedCells="1"/>
  <mergeCells count="2">
    <mergeCell ref="J6:K6"/>
    <mergeCell ref="J16:M27"/>
  </mergeCells>
  <pageMargins left="0.7" right="0.7" top="0.78740157499999996" bottom="0.78740157499999996" header="0.3" footer="0.3"/>
  <pageSetup paperSize="9" orientation="landscape" r:id="rId1"/>
  <headerFooter>
    <oddHeader>&amp;LVorlage zum Berechnen des 
Restwertes einer Kleingartenlaube.&amp;Rerstellt am: 
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9" tint="0.59999389629810485"/>
  </sheetPr>
  <dimension ref="A1:P35"/>
  <sheetViews>
    <sheetView view="pageLayout" topLeftCell="A4" zoomScaleNormal="100" workbookViewId="0">
      <selection activeCell="L22" sqref="L22"/>
    </sheetView>
  </sheetViews>
  <sheetFormatPr baseColWidth="10" defaultRowHeight="15" x14ac:dyDescent="0.25"/>
  <cols>
    <col min="1" max="1" width="2.5703125" customWidth="1"/>
    <col min="3" max="3" width="1" customWidth="1"/>
    <col min="4" max="4" width="2.5703125" customWidth="1"/>
    <col min="5" max="5" width="0.85546875" customWidth="1"/>
    <col min="7" max="7" width="0.85546875" customWidth="1"/>
    <col min="8" max="8" width="22.85546875" customWidth="1"/>
    <col min="9" max="9" width="2.5703125" customWidth="1"/>
    <col min="10" max="10" width="27.7109375" customWidth="1"/>
    <col min="11" max="11" width="0.85546875" customWidth="1"/>
    <col min="12" max="12" width="23" customWidth="1"/>
    <col min="13" max="13" width="15.85546875" customWidth="1"/>
    <col min="14" max="14" width="0.5703125" customWidth="1"/>
    <col min="15" max="15" width="4.140625" customWidth="1"/>
  </cols>
  <sheetData>
    <row r="1" spans="1:15" ht="6" customHeight="1" thickBot="1" x14ac:dyDescent="0.3"/>
    <row r="2" spans="1:15" ht="18" customHeight="1" x14ac:dyDescent="0.25">
      <c r="B2" s="244" t="s">
        <v>180</v>
      </c>
      <c r="C2" s="245"/>
      <c r="D2" s="245"/>
      <c r="E2" s="245"/>
      <c r="F2" s="245"/>
      <c r="G2" s="245"/>
      <c r="H2" s="246"/>
      <c r="J2" s="55" t="s">
        <v>165</v>
      </c>
      <c r="K2" s="56"/>
      <c r="L2" s="57"/>
      <c r="M2" s="54"/>
      <c r="O2" s="250" t="s">
        <v>181</v>
      </c>
    </row>
    <row r="3" spans="1:15" ht="18" customHeight="1" x14ac:dyDescent="0.25">
      <c r="B3" s="247"/>
      <c r="C3" s="248"/>
      <c r="D3" s="248"/>
      <c r="E3" s="248"/>
      <c r="F3" s="248"/>
      <c r="G3" s="248"/>
      <c r="H3" s="249"/>
      <c r="J3" s="60" t="s">
        <v>166</v>
      </c>
      <c r="K3" s="34"/>
      <c r="L3" s="194">
        <f>H8</f>
        <v>0</v>
      </c>
      <c r="M3" s="59"/>
      <c r="O3" s="251"/>
    </row>
    <row r="4" spans="1:15" ht="18" customHeight="1" x14ac:dyDescent="0.25">
      <c r="J4" s="65" t="s">
        <v>170</v>
      </c>
      <c r="K4" s="34"/>
      <c r="L4" s="66">
        <v>0</v>
      </c>
      <c r="M4" s="36"/>
      <c r="O4" s="251"/>
    </row>
    <row r="5" spans="1:15" ht="6" customHeight="1" x14ac:dyDescent="0.25">
      <c r="J5" s="37"/>
      <c r="K5" s="34"/>
      <c r="L5" s="34"/>
      <c r="M5" s="36"/>
      <c r="O5" s="251"/>
    </row>
    <row r="6" spans="1:15" ht="18" customHeight="1" x14ac:dyDescent="0.25">
      <c r="B6" s="93" t="s">
        <v>182</v>
      </c>
      <c r="C6" s="94"/>
      <c r="D6" s="94"/>
      <c r="E6" s="94"/>
      <c r="F6" s="94"/>
      <c r="G6" s="94"/>
      <c r="H6" s="95" t="s">
        <v>164</v>
      </c>
      <c r="J6" s="233" t="s">
        <v>183</v>
      </c>
      <c r="K6" s="234"/>
      <c r="L6" s="71">
        <f>L3-(L3*(L4*10/100))</f>
        <v>0</v>
      </c>
      <c r="M6" s="36"/>
      <c r="O6" s="251"/>
    </row>
    <row r="7" spans="1:15" ht="18" customHeight="1" x14ac:dyDescent="0.25">
      <c r="B7" s="96" t="s">
        <v>184</v>
      </c>
      <c r="C7" s="13"/>
      <c r="D7" s="13"/>
      <c r="E7" s="13"/>
      <c r="F7" s="13" t="s">
        <v>185</v>
      </c>
      <c r="G7" s="13"/>
      <c r="H7" s="97" t="s">
        <v>186</v>
      </c>
      <c r="J7" s="76" t="s">
        <v>172</v>
      </c>
      <c r="K7" s="34"/>
      <c r="L7" s="34"/>
      <c r="M7" s="36"/>
      <c r="O7" s="251"/>
    </row>
    <row r="8" spans="1:15" ht="18" customHeight="1" x14ac:dyDescent="0.25">
      <c r="B8" s="98">
        <v>100</v>
      </c>
      <c r="C8" s="99"/>
      <c r="D8" s="99"/>
      <c r="E8" s="99"/>
      <c r="F8" s="100"/>
      <c r="G8" s="99"/>
      <c r="H8" s="101">
        <f>(B8*F8)*1.25</f>
        <v>0</v>
      </c>
      <c r="J8" s="77" t="s">
        <v>173</v>
      </c>
      <c r="K8" s="34"/>
      <c r="L8" s="102"/>
      <c r="M8" s="36"/>
      <c r="O8" s="251"/>
    </row>
    <row r="9" spans="1:15" ht="6" customHeight="1" x14ac:dyDescent="0.25">
      <c r="J9" s="37"/>
      <c r="K9" s="34"/>
      <c r="L9" s="34"/>
      <c r="M9" s="36"/>
      <c r="O9" s="251"/>
    </row>
    <row r="10" spans="1:15" ht="18" customHeight="1" thickBot="1" x14ac:dyDescent="0.4">
      <c r="J10" s="78" t="s">
        <v>187</v>
      </c>
      <c r="K10" s="79"/>
      <c r="L10" s="80">
        <f>L6-(L6/100*L8)</f>
        <v>0</v>
      </c>
      <c r="M10" s="36"/>
      <c r="O10" s="251"/>
    </row>
    <row r="11" spans="1:15" ht="18" customHeight="1" thickTop="1" x14ac:dyDescent="0.25">
      <c r="B11" s="93" t="s">
        <v>188</v>
      </c>
      <c r="C11" s="94"/>
      <c r="D11" s="94"/>
      <c r="E11" s="94"/>
      <c r="F11" s="94"/>
      <c r="G11" s="94"/>
      <c r="H11" s="95"/>
      <c r="J11" s="37"/>
      <c r="K11" s="34"/>
      <c r="L11" s="34"/>
      <c r="M11" s="36"/>
      <c r="O11" s="251"/>
    </row>
    <row r="12" spans="1:15" ht="18" customHeight="1" x14ac:dyDescent="0.25">
      <c r="B12" s="96" t="s">
        <v>184</v>
      </c>
      <c r="C12" s="13"/>
      <c r="D12" s="13"/>
      <c r="E12" s="13"/>
      <c r="F12" s="13" t="s">
        <v>185</v>
      </c>
      <c r="G12" s="13"/>
      <c r="H12" s="97" t="s">
        <v>186</v>
      </c>
      <c r="J12" s="81" t="s">
        <v>189</v>
      </c>
      <c r="K12" s="8"/>
      <c r="L12" s="8"/>
      <c r="M12" s="82"/>
      <c r="N12" s="13"/>
      <c r="O12" s="251"/>
    </row>
    <row r="13" spans="1:15" ht="18" customHeight="1" thickBot="1" x14ac:dyDescent="0.3">
      <c r="B13" s="103">
        <v>90</v>
      </c>
      <c r="C13" s="104"/>
      <c r="D13" s="104"/>
      <c r="E13" s="104"/>
      <c r="F13" s="105"/>
      <c r="G13" s="104"/>
      <c r="H13" s="106">
        <f>(B13*F13)*1.25</f>
        <v>0</v>
      </c>
      <c r="J13" s="87" t="s">
        <v>176</v>
      </c>
      <c r="K13" s="88"/>
      <c r="L13" s="88"/>
      <c r="M13" s="89"/>
      <c r="N13" s="13"/>
      <c r="O13" s="252"/>
    </row>
    <row r="14" spans="1:15" ht="18" customHeight="1" x14ac:dyDescent="0.2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</row>
    <row r="15" spans="1:15" ht="18" customHeight="1" thickBot="1" x14ac:dyDescent="0.3">
      <c r="J15" s="90"/>
      <c r="K15" s="34"/>
      <c r="L15" s="34"/>
      <c r="M15" s="34"/>
    </row>
    <row r="16" spans="1:15" ht="18" customHeight="1" x14ac:dyDescent="0.25">
      <c r="B16" s="244" t="s">
        <v>190</v>
      </c>
      <c r="C16" s="245"/>
      <c r="D16" s="245"/>
      <c r="E16" s="245"/>
      <c r="F16" s="245"/>
      <c r="G16" s="245"/>
      <c r="H16" s="246"/>
      <c r="I16" s="13"/>
      <c r="J16" s="55" t="s">
        <v>165</v>
      </c>
      <c r="K16" s="56"/>
      <c r="L16" s="57"/>
      <c r="M16" s="54"/>
      <c r="O16" s="250" t="s">
        <v>191</v>
      </c>
    </row>
    <row r="17" spans="2:15" ht="18" customHeight="1" x14ac:dyDescent="0.25">
      <c r="B17" s="247"/>
      <c r="C17" s="248"/>
      <c r="D17" s="248"/>
      <c r="E17" s="248"/>
      <c r="F17" s="248"/>
      <c r="G17" s="248"/>
      <c r="H17" s="249"/>
      <c r="J17" s="60" t="s">
        <v>166</v>
      </c>
      <c r="K17" s="34"/>
      <c r="L17" s="195">
        <f>H22</f>
        <v>0</v>
      </c>
      <c r="M17" s="59"/>
      <c r="O17" s="251"/>
    </row>
    <row r="18" spans="2:15" ht="18" customHeight="1" x14ac:dyDescent="0.25">
      <c r="J18" s="65" t="s">
        <v>170</v>
      </c>
      <c r="K18" s="34"/>
      <c r="L18" s="66"/>
      <c r="M18" s="36"/>
      <c r="O18" s="251"/>
    </row>
    <row r="19" spans="2:15" ht="6" customHeight="1" x14ac:dyDescent="0.25">
      <c r="B19" s="13"/>
      <c r="C19" s="13"/>
      <c r="D19" s="13"/>
      <c r="E19" s="13"/>
      <c r="F19" s="13"/>
      <c r="G19" s="13"/>
      <c r="H19" s="13"/>
      <c r="J19" s="37"/>
      <c r="K19" s="34"/>
      <c r="L19" s="34"/>
      <c r="M19" s="36"/>
      <c r="O19" s="251"/>
    </row>
    <row r="20" spans="2:15" ht="18" customHeight="1" x14ac:dyDescent="0.25">
      <c r="B20" s="107" t="s">
        <v>192</v>
      </c>
      <c r="C20" s="108"/>
      <c r="D20" s="108"/>
      <c r="E20" s="108"/>
      <c r="F20" s="108"/>
      <c r="G20" s="108"/>
      <c r="H20" s="109"/>
      <c r="J20" s="233" t="s">
        <v>193</v>
      </c>
      <c r="K20" s="234"/>
      <c r="L20" s="71">
        <f>L17-(L17*(L18*10/100))</f>
        <v>0</v>
      </c>
      <c r="M20" s="36"/>
      <c r="O20" s="251"/>
    </row>
    <row r="21" spans="2:15" ht="18" customHeight="1" x14ac:dyDescent="0.25">
      <c r="B21" s="96" t="s">
        <v>184</v>
      </c>
      <c r="C21" s="13"/>
      <c r="D21" s="13"/>
      <c r="E21" s="13"/>
      <c r="F21" s="13" t="s">
        <v>185</v>
      </c>
      <c r="G21" s="13"/>
      <c r="H21" s="97" t="s">
        <v>186</v>
      </c>
      <c r="J21" s="76" t="s">
        <v>172</v>
      </c>
      <c r="K21" s="34"/>
      <c r="L21" s="34"/>
      <c r="M21" s="36"/>
      <c r="O21" s="251"/>
    </row>
    <row r="22" spans="2:15" ht="18" customHeight="1" x14ac:dyDescent="0.25">
      <c r="B22" s="103">
        <v>100</v>
      </c>
      <c r="C22" s="104"/>
      <c r="D22" s="104"/>
      <c r="E22" s="104"/>
      <c r="F22" s="105"/>
      <c r="G22" s="104"/>
      <c r="H22" s="106">
        <f>(B22*F22)*1.25</f>
        <v>0</v>
      </c>
      <c r="J22" s="77" t="s">
        <v>173</v>
      </c>
      <c r="K22" s="34"/>
      <c r="L22" s="102"/>
      <c r="M22" s="36"/>
      <c r="O22" s="251"/>
    </row>
    <row r="23" spans="2:15" ht="6" customHeight="1" x14ac:dyDescent="0.25">
      <c r="B23" s="110"/>
      <c r="C23" s="110"/>
      <c r="D23" s="110"/>
      <c r="E23" s="110"/>
      <c r="F23" s="111"/>
      <c r="G23" s="110"/>
      <c r="H23" s="112"/>
      <c r="J23" s="37"/>
      <c r="K23" s="34"/>
      <c r="L23" s="34"/>
      <c r="M23" s="36"/>
      <c r="O23" s="251"/>
    </row>
    <row r="24" spans="2:15" ht="18" customHeight="1" thickBot="1" x14ac:dyDescent="0.4">
      <c r="B24" s="110"/>
      <c r="C24" s="110"/>
      <c r="D24" s="110"/>
      <c r="E24" s="110"/>
      <c r="F24" s="111"/>
      <c r="G24" s="110"/>
      <c r="H24" s="112"/>
      <c r="J24" s="78" t="s">
        <v>187</v>
      </c>
      <c r="K24" s="79"/>
      <c r="L24" s="80">
        <f>L20-(L20/100*L22)</f>
        <v>0</v>
      </c>
      <c r="M24" s="36"/>
      <c r="O24" s="251"/>
    </row>
    <row r="25" spans="2:15" ht="18" customHeight="1" thickTop="1" x14ac:dyDescent="0.25">
      <c r="B25" s="107" t="s">
        <v>194</v>
      </c>
      <c r="C25" s="108"/>
      <c r="D25" s="108"/>
      <c r="E25" s="108"/>
      <c r="F25" s="108"/>
      <c r="G25" s="108"/>
      <c r="H25" s="109"/>
      <c r="J25" s="37"/>
      <c r="K25" s="34"/>
      <c r="L25" s="34"/>
      <c r="M25" s="36"/>
      <c r="O25" s="251"/>
    </row>
    <row r="26" spans="2:15" ht="18" customHeight="1" x14ac:dyDescent="0.25">
      <c r="B26" s="96" t="s">
        <v>184</v>
      </c>
      <c r="C26" s="13"/>
      <c r="D26" s="13"/>
      <c r="E26" s="13"/>
      <c r="F26" s="13" t="s">
        <v>185</v>
      </c>
      <c r="G26" s="13"/>
      <c r="H26" s="97" t="s">
        <v>186</v>
      </c>
      <c r="J26" s="253" t="s">
        <v>195</v>
      </c>
      <c r="K26" s="254"/>
      <c r="L26" s="254"/>
      <c r="M26" s="255"/>
      <c r="O26" s="251"/>
    </row>
    <row r="27" spans="2:15" ht="18" customHeight="1" thickBot="1" x14ac:dyDescent="0.3">
      <c r="B27" s="103">
        <v>250</v>
      </c>
      <c r="C27" s="104"/>
      <c r="D27" s="104"/>
      <c r="E27" s="104"/>
      <c r="F27" s="105"/>
      <c r="G27" s="104"/>
      <c r="H27" s="106">
        <f>(B27*F27)*1.25</f>
        <v>0</v>
      </c>
      <c r="J27" s="256"/>
      <c r="K27" s="257"/>
      <c r="L27" s="257"/>
      <c r="M27" s="258"/>
      <c r="O27" s="252"/>
    </row>
    <row r="29" spans="2:15" ht="27" customHeight="1" x14ac:dyDescent="0.35">
      <c r="L29" s="113" t="s">
        <v>151</v>
      </c>
      <c r="M29" s="114">
        <f>L10+L24</f>
        <v>0</v>
      </c>
    </row>
    <row r="30" spans="2:15" ht="14.45" customHeight="1" x14ac:dyDescent="0.35">
      <c r="L30" s="113"/>
      <c r="M30" s="114"/>
    </row>
    <row r="35" spans="13:16" x14ac:dyDescent="0.25">
      <c r="M35" s="34"/>
      <c r="N35" s="34"/>
      <c r="O35" s="34"/>
      <c r="P35" s="34"/>
    </row>
  </sheetData>
  <sheetProtection sheet="1" objects="1" scenarios="1" selectLockedCells="1"/>
  <mergeCells count="7">
    <mergeCell ref="B2:H3"/>
    <mergeCell ref="O2:O13"/>
    <mergeCell ref="J6:K6"/>
    <mergeCell ref="B16:H17"/>
    <mergeCell ref="O16:O27"/>
    <mergeCell ref="J20:K20"/>
    <mergeCell ref="J26:M27"/>
  </mergeCells>
  <pageMargins left="0.7" right="0.7" top="0.78740157499999996" bottom="0.78740157499999996" header="0.3" footer="0.3"/>
  <pageSetup paperSize="9" orientation="landscape" r:id="rId1"/>
  <headerFooter>
    <oddHeader>&amp;LVorlage zum Berechnen des 
Restwertes einer Kleingartenlaube.&amp;Rerstellt am: 
&amp;D</oddHeader>
    <oddFooter>&amp;RNebengebäude Stand: Nov.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 tint="0.39997558519241921"/>
  </sheetPr>
  <dimension ref="A1:Z39"/>
  <sheetViews>
    <sheetView showWhiteSpace="0" view="pageLayout" topLeftCell="A19" zoomScaleNormal="100" workbookViewId="0">
      <selection activeCell="J37" sqref="J37"/>
    </sheetView>
  </sheetViews>
  <sheetFormatPr baseColWidth="10" defaultRowHeight="15" x14ac:dyDescent="0.25"/>
  <cols>
    <col min="1" max="1" width="1.85546875" customWidth="1"/>
    <col min="2" max="2" width="41.28515625" customWidth="1"/>
    <col min="3" max="3" width="0.42578125" customWidth="1"/>
    <col min="4" max="4" width="39" customWidth="1"/>
    <col min="5" max="5" width="0.42578125" hidden="1" customWidth="1"/>
    <col min="6" max="6" width="12.42578125" customWidth="1"/>
    <col min="7" max="7" width="0.42578125" customWidth="1"/>
    <col min="8" max="8" width="6.5703125" customWidth="1"/>
    <col min="9" max="9" width="0.42578125" customWidth="1"/>
    <col min="10" max="10" width="7.5703125" customWidth="1"/>
    <col min="11" max="11" width="0.42578125" hidden="1" customWidth="1"/>
    <col min="12" max="12" width="7.7109375" customWidth="1"/>
    <col min="13" max="13" width="0.42578125" customWidth="1"/>
    <col min="14" max="14" width="10.42578125" bestFit="1" customWidth="1"/>
  </cols>
  <sheetData>
    <row r="1" spans="1:26" s="1" customFormat="1" ht="69.75" customHeight="1" x14ac:dyDescent="0.2">
      <c r="A1" s="4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5" customFormat="1" ht="27.75" customHeight="1" x14ac:dyDescent="0.3">
      <c r="A2" s="48"/>
      <c r="B2" s="259" t="s">
        <v>277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1:26" x14ac:dyDescent="0.25">
      <c r="A3" s="9"/>
      <c r="B3" s="267" t="s">
        <v>103</v>
      </c>
      <c r="C3" s="10"/>
      <c r="D3" s="263" t="s">
        <v>104</v>
      </c>
      <c r="E3" s="10"/>
      <c r="F3" s="263" t="s">
        <v>105</v>
      </c>
      <c r="G3" s="10"/>
      <c r="H3" s="265" t="s">
        <v>106</v>
      </c>
      <c r="I3" s="10"/>
      <c r="J3" s="263" t="s">
        <v>8</v>
      </c>
      <c r="K3" s="10"/>
      <c r="L3" s="265" t="s">
        <v>107</v>
      </c>
      <c r="M3" s="10"/>
      <c r="N3" s="263" t="s">
        <v>108</v>
      </c>
    </row>
    <row r="4" spans="1:26" ht="15.75" thickBot="1" x14ac:dyDescent="0.3">
      <c r="A4" s="9"/>
      <c r="B4" s="268"/>
      <c r="C4" s="11"/>
      <c r="D4" s="264"/>
      <c r="E4" s="11"/>
      <c r="F4" s="264"/>
      <c r="G4" s="11"/>
      <c r="H4" s="269"/>
      <c r="I4" s="11"/>
      <c r="J4" s="264"/>
      <c r="K4" s="11"/>
      <c r="L4" s="269"/>
      <c r="M4" s="11"/>
      <c r="N4" s="264"/>
    </row>
    <row r="5" spans="1:26" ht="15.75" thickTop="1" x14ac:dyDescent="0.25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26" x14ac:dyDescent="0.25">
      <c r="A6" s="13"/>
      <c r="B6" s="14" t="s">
        <v>274</v>
      </c>
      <c r="C6" s="10"/>
      <c r="D6" s="14" t="s">
        <v>275</v>
      </c>
      <c r="E6" s="10"/>
      <c r="F6" s="15">
        <f>Laubenrechner!L10</f>
        <v>0</v>
      </c>
      <c r="G6" s="16"/>
      <c r="H6" s="14" t="s">
        <v>19</v>
      </c>
      <c r="I6" s="10"/>
      <c r="J6" s="196">
        <v>1</v>
      </c>
      <c r="K6" s="197"/>
      <c r="L6" s="196">
        <v>100</v>
      </c>
      <c r="M6" s="197"/>
      <c r="N6" s="198">
        <f>F6*J6*(L6/100)</f>
        <v>0</v>
      </c>
    </row>
    <row r="7" spans="1:26" x14ac:dyDescent="0.25">
      <c r="A7" s="9"/>
      <c r="B7" s="12"/>
      <c r="C7" s="12"/>
      <c r="D7" s="12"/>
      <c r="E7" s="12"/>
      <c r="F7" s="12"/>
      <c r="G7" s="12"/>
      <c r="H7" s="12"/>
      <c r="I7" s="12"/>
      <c r="J7" s="199"/>
      <c r="K7" s="199"/>
      <c r="L7" s="199"/>
      <c r="M7" s="199"/>
      <c r="N7" s="199"/>
    </row>
    <row r="8" spans="1:26" x14ac:dyDescent="0.25">
      <c r="A8" s="13"/>
      <c r="B8" s="19" t="s">
        <v>181</v>
      </c>
      <c r="C8" s="30"/>
      <c r="D8" s="19" t="s">
        <v>278</v>
      </c>
      <c r="E8" s="30"/>
      <c r="F8" s="15">
        <f>Nebengebäude!L10</f>
        <v>0</v>
      </c>
      <c r="G8" s="16"/>
      <c r="H8" s="19" t="s">
        <v>19</v>
      </c>
      <c r="I8" s="30"/>
      <c r="J8" s="196">
        <v>1</v>
      </c>
      <c r="K8" s="197"/>
      <c r="L8" s="196">
        <v>100</v>
      </c>
      <c r="M8" s="197"/>
      <c r="N8" s="198">
        <f>F8*J8*(L8/100)</f>
        <v>0</v>
      </c>
    </row>
    <row r="9" spans="1:26" x14ac:dyDescent="0.25">
      <c r="A9" s="9"/>
      <c r="B9" s="12"/>
      <c r="C9" s="12"/>
      <c r="D9" s="12"/>
      <c r="E9" s="12"/>
      <c r="F9" s="12"/>
      <c r="G9" s="12"/>
      <c r="H9" s="12"/>
      <c r="I9" s="12"/>
      <c r="J9" s="199"/>
      <c r="K9" s="199"/>
      <c r="L9" s="199"/>
      <c r="M9" s="199"/>
      <c r="N9" s="199"/>
    </row>
    <row r="10" spans="1:26" x14ac:dyDescent="0.25">
      <c r="A10" s="13"/>
      <c r="B10" s="19" t="s">
        <v>191</v>
      </c>
      <c r="C10" s="30"/>
      <c r="D10" s="19" t="s">
        <v>279</v>
      </c>
      <c r="E10" s="30"/>
      <c r="F10" s="15">
        <f>Nebengebäude!L24</f>
        <v>0</v>
      </c>
      <c r="G10" s="16"/>
      <c r="H10" s="19" t="s">
        <v>280</v>
      </c>
      <c r="I10" s="30"/>
      <c r="J10" s="196">
        <v>1</v>
      </c>
      <c r="K10" s="197"/>
      <c r="L10" s="196">
        <v>100</v>
      </c>
      <c r="M10" s="197"/>
      <c r="N10" s="198">
        <f>F10*J10*(L10/100)</f>
        <v>0</v>
      </c>
    </row>
    <row r="11" spans="1:26" x14ac:dyDescent="0.25">
      <c r="A11" s="9"/>
      <c r="B11" s="10"/>
      <c r="C11" s="10"/>
      <c r="D11" s="10"/>
      <c r="E11" s="10"/>
      <c r="F11" s="16"/>
      <c r="G11" s="16"/>
      <c r="H11" s="10"/>
      <c r="I11" s="12"/>
      <c r="J11" s="12"/>
      <c r="K11" s="12"/>
      <c r="L11" s="12"/>
      <c r="M11" s="12"/>
      <c r="N11" s="20"/>
    </row>
    <row r="12" spans="1:26" x14ac:dyDescent="0.25">
      <c r="A12" s="9"/>
      <c r="B12" s="14" t="s">
        <v>110</v>
      </c>
      <c r="C12" s="10"/>
      <c r="D12" s="14"/>
      <c r="E12" s="10"/>
      <c r="F12" s="15">
        <v>100</v>
      </c>
      <c r="G12" s="16"/>
      <c r="H12" s="14" t="s">
        <v>19</v>
      </c>
      <c r="I12" s="10"/>
      <c r="J12" s="17"/>
      <c r="K12" s="12"/>
      <c r="L12" s="17"/>
      <c r="M12" s="12"/>
      <c r="N12" s="21">
        <f t="shared" ref="N12:N37" si="0">F12*J12*(L12/100)</f>
        <v>0</v>
      </c>
    </row>
    <row r="13" spans="1:26" x14ac:dyDescent="0.25">
      <c r="A13" s="9"/>
      <c r="B13" s="12"/>
      <c r="C13" s="10"/>
      <c r="D13" s="12"/>
      <c r="E13" s="10"/>
      <c r="F13" s="22"/>
      <c r="G13" s="16"/>
      <c r="H13" s="12"/>
      <c r="I13" s="12"/>
      <c r="J13" s="12"/>
      <c r="K13" s="12"/>
      <c r="L13" s="12"/>
      <c r="M13" s="12"/>
      <c r="N13" s="22"/>
    </row>
    <row r="14" spans="1:26" x14ac:dyDescent="0.25">
      <c r="A14" s="9"/>
      <c r="B14" s="23" t="s">
        <v>111</v>
      </c>
      <c r="C14" s="10"/>
      <c r="D14" s="12" t="s">
        <v>112</v>
      </c>
      <c r="E14" s="10"/>
      <c r="F14" s="22"/>
      <c r="G14" s="16"/>
      <c r="H14" s="12"/>
      <c r="I14" s="12"/>
      <c r="J14" s="12"/>
      <c r="K14" s="12"/>
      <c r="L14" s="12"/>
      <c r="M14" s="12"/>
      <c r="N14" s="22"/>
    </row>
    <row r="15" spans="1:26" x14ac:dyDescent="0.25">
      <c r="A15" s="9"/>
      <c r="B15" s="14" t="s">
        <v>113</v>
      </c>
      <c r="C15" s="10"/>
      <c r="D15" s="14" t="s">
        <v>114</v>
      </c>
      <c r="E15" s="10"/>
      <c r="F15" s="15">
        <v>2</v>
      </c>
      <c r="G15" s="16"/>
      <c r="H15" s="14" t="s">
        <v>115</v>
      </c>
      <c r="I15" s="12"/>
      <c r="J15" s="17"/>
      <c r="K15" s="12"/>
      <c r="L15" s="17"/>
      <c r="M15" s="12"/>
      <c r="N15" s="21">
        <f t="shared" si="0"/>
        <v>0</v>
      </c>
    </row>
    <row r="16" spans="1:26" x14ac:dyDescent="0.25">
      <c r="A16" s="9"/>
      <c r="B16" s="24" t="s">
        <v>116</v>
      </c>
      <c r="C16" s="10"/>
      <c r="D16" s="24"/>
      <c r="E16" s="10"/>
      <c r="F16" s="25">
        <v>0.5</v>
      </c>
      <c r="G16" s="16"/>
      <c r="H16" s="24" t="s">
        <v>19</v>
      </c>
      <c r="I16" s="26"/>
      <c r="J16" s="17"/>
      <c r="K16" s="12"/>
      <c r="L16" s="17"/>
      <c r="M16" s="12"/>
      <c r="N16" s="21">
        <f t="shared" si="0"/>
        <v>0</v>
      </c>
    </row>
    <row r="17" spans="1:14" x14ac:dyDescent="0.25">
      <c r="A17" s="9"/>
      <c r="B17" s="12"/>
      <c r="C17" s="10"/>
      <c r="D17" s="12"/>
      <c r="E17" s="10"/>
      <c r="F17" s="22"/>
      <c r="G17" s="16"/>
      <c r="H17" s="12"/>
      <c r="I17" s="12"/>
      <c r="J17" s="27"/>
      <c r="K17" s="12"/>
      <c r="L17" s="27"/>
      <c r="M17" s="12"/>
      <c r="N17" s="18"/>
    </row>
    <row r="18" spans="1:14" x14ac:dyDescent="0.25">
      <c r="A18" s="9"/>
      <c r="B18" s="14" t="s">
        <v>117</v>
      </c>
      <c r="C18" s="10"/>
      <c r="D18" s="14" t="s">
        <v>118</v>
      </c>
      <c r="E18" s="10"/>
      <c r="F18" s="28">
        <v>3.8</v>
      </c>
      <c r="G18" s="16"/>
      <c r="H18" s="14" t="s">
        <v>115</v>
      </c>
      <c r="I18" s="12"/>
      <c r="J18" s="17"/>
      <c r="K18" s="12"/>
      <c r="L18" s="17"/>
      <c r="M18" s="12"/>
      <c r="N18" s="21">
        <f t="shared" si="0"/>
        <v>0</v>
      </c>
    </row>
    <row r="19" spans="1:14" x14ac:dyDescent="0.25">
      <c r="A19" s="9"/>
      <c r="B19" s="24" t="s">
        <v>119</v>
      </c>
      <c r="C19" s="10"/>
      <c r="D19" s="24" t="s">
        <v>120</v>
      </c>
      <c r="E19" s="10"/>
      <c r="F19" s="29">
        <v>1.25</v>
      </c>
      <c r="G19" s="16"/>
      <c r="H19" s="24" t="s">
        <v>115</v>
      </c>
      <c r="I19" s="12"/>
      <c r="J19" s="17"/>
      <c r="K19" s="12"/>
      <c r="L19" s="17"/>
      <c r="M19" s="12"/>
      <c r="N19" s="21">
        <f t="shared" si="0"/>
        <v>0</v>
      </c>
    </row>
    <row r="20" spans="1:14" x14ac:dyDescent="0.25">
      <c r="A20" s="9"/>
      <c r="B20" s="12"/>
      <c r="C20" s="10"/>
      <c r="D20" s="12"/>
      <c r="E20" s="10"/>
      <c r="F20" s="22"/>
      <c r="G20" s="16"/>
      <c r="H20" s="12"/>
      <c r="I20" s="12"/>
      <c r="J20" s="12"/>
      <c r="K20" s="12"/>
      <c r="L20" s="12"/>
      <c r="M20" s="12"/>
      <c r="N20" s="22"/>
    </row>
    <row r="21" spans="1:14" x14ac:dyDescent="0.25">
      <c r="A21" s="9"/>
      <c r="B21" s="14" t="s">
        <v>121</v>
      </c>
      <c r="C21" s="10"/>
      <c r="D21" s="14"/>
      <c r="E21" s="10"/>
      <c r="F21" s="15">
        <v>10</v>
      </c>
      <c r="G21" s="16"/>
      <c r="H21" s="14" t="s">
        <v>109</v>
      </c>
      <c r="I21" s="12"/>
      <c r="J21" s="17"/>
      <c r="K21" s="12"/>
      <c r="L21" s="17"/>
      <c r="M21" s="12"/>
      <c r="N21" s="21">
        <f t="shared" si="0"/>
        <v>0</v>
      </c>
    </row>
    <row r="22" spans="1:14" x14ac:dyDescent="0.25">
      <c r="A22" s="9"/>
      <c r="B22" s="24" t="s">
        <v>122</v>
      </c>
      <c r="C22" s="10"/>
      <c r="D22" s="24"/>
      <c r="E22" s="10"/>
      <c r="F22" s="25">
        <v>10</v>
      </c>
      <c r="G22" s="16"/>
      <c r="H22" s="24" t="s">
        <v>109</v>
      </c>
      <c r="I22" s="12"/>
      <c r="J22" s="17"/>
      <c r="K22" s="12"/>
      <c r="L22" s="17"/>
      <c r="M22" s="12"/>
      <c r="N22" s="21">
        <f t="shared" si="0"/>
        <v>0</v>
      </c>
    </row>
    <row r="23" spans="1:14" x14ac:dyDescent="0.25">
      <c r="A23" s="9"/>
      <c r="B23" s="12"/>
      <c r="C23" s="10"/>
      <c r="D23" s="12"/>
      <c r="E23" s="10"/>
      <c r="F23" s="22"/>
      <c r="G23" s="16"/>
      <c r="H23" s="12"/>
      <c r="I23" s="12"/>
      <c r="J23" s="12"/>
      <c r="K23" s="12"/>
      <c r="L23" s="12"/>
      <c r="M23" s="12"/>
      <c r="N23" s="22"/>
    </row>
    <row r="24" spans="1:14" x14ac:dyDescent="0.25">
      <c r="A24" s="9"/>
      <c r="B24" s="265" t="s">
        <v>142</v>
      </c>
      <c r="C24" s="10"/>
      <c r="D24" s="14" t="s">
        <v>123</v>
      </c>
      <c r="E24" s="10"/>
      <c r="F24" s="15">
        <v>12.5</v>
      </c>
      <c r="G24" s="16"/>
      <c r="H24" s="14" t="s">
        <v>115</v>
      </c>
      <c r="I24" s="12"/>
      <c r="J24" s="17"/>
      <c r="K24" s="12"/>
      <c r="L24" s="17"/>
      <c r="M24" s="12"/>
      <c r="N24" s="21">
        <f t="shared" si="0"/>
        <v>0</v>
      </c>
    </row>
    <row r="25" spans="1:14" x14ac:dyDescent="0.25">
      <c r="A25" s="9"/>
      <c r="B25" s="266"/>
      <c r="C25" s="10"/>
      <c r="D25" s="24" t="s">
        <v>124</v>
      </c>
      <c r="E25" s="10"/>
      <c r="F25" s="25">
        <v>7</v>
      </c>
      <c r="G25" s="16"/>
      <c r="H25" s="24" t="s">
        <v>115</v>
      </c>
      <c r="I25" s="12"/>
      <c r="J25" s="17"/>
      <c r="K25" s="12"/>
      <c r="L25" s="17"/>
      <c r="M25" s="12"/>
      <c r="N25" s="21">
        <f t="shared" si="0"/>
        <v>0</v>
      </c>
    </row>
    <row r="26" spans="1:14" x14ac:dyDescent="0.25">
      <c r="A26" s="9"/>
      <c r="B26" s="14" t="s">
        <v>125</v>
      </c>
      <c r="C26" s="10"/>
      <c r="D26" s="14" t="s">
        <v>126</v>
      </c>
      <c r="E26" s="10"/>
      <c r="F26" s="15">
        <v>20</v>
      </c>
      <c r="G26" s="16"/>
      <c r="H26" s="14" t="s">
        <v>19</v>
      </c>
      <c r="I26" s="12"/>
      <c r="J26" s="17"/>
      <c r="K26" s="12"/>
      <c r="L26" s="17"/>
      <c r="M26" s="12"/>
      <c r="N26" s="21">
        <f t="shared" si="0"/>
        <v>0</v>
      </c>
    </row>
    <row r="27" spans="1:14" x14ac:dyDescent="0.25">
      <c r="A27" s="9"/>
      <c r="B27" s="260" t="s">
        <v>127</v>
      </c>
      <c r="C27" s="10"/>
      <c r="D27" s="24" t="s">
        <v>128</v>
      </c>
      <c r="E27" s="10"/>
      <c r="F27" s="25">
        <v>150</v>
      </c>
      <c r="G27" s="16"/>
      <c r="H27" s="24" t="s">
        <v>19</v>
      </c>
      <c r="I27" s="12"/>
      <c r="J27" s="17"/>
      <c r="K27" s="12"/>
      <c r="L27" s="17"/>
      <c r="M27" s="12"/>
      <c r="N27" s="21">
        <f t="shared" si="0"/>
        <v>0</v>
      </c>
    </row>
    <row r="28" spans="1:14" x14ac:dyDescent="0.25">
      <c r="A28" s="9"/>
      <c r="B28" s="261"/>
      <c r="C28" s="10"/>
      <c r="D28" s="24" t="s">
        <v>129</v>
      </c>
      <c r="E28" s="10"/>
      <c r="F28" s="25">
        <v>125</v>
      </c>
      <c r="G28" s="16"/>
      <c r="H28" s="24" t="s">
        <v>19</v>
      </c>
      <c r="I28" s="12"/>
      <c r="J28" s="17"/>
      <c r="K28" s="12"/>
      <c r="L28" s="17"/>
      <c r="M28" s="12"/>
      <c r="N28" s="21">
        <f t="shared" si="0"/>
        <v>0</v>
      </c>
    </row>
    <row r="29" spans="1:14" x14ac:dyDescent="0.25">
      <c r="A29" s="9"/>
      <c r="B29" s="12"/>
      <c r="C29" s="10"/>
      <c r="D29" s="12"/>
      <c r="E29" s="10"/>
      <c r="F29" s="22"/>
      <c r="G29" s="16"/>
      <c r="H29" s="12"/>
      <c r="I29" s="12"/>
      <c r="J29" s="12"/>
      <c r="K29" s="12"/>
      <c r="L29" s="12"/>
      <c r="M29" s="12"/>
      <c r="N29" s="22"/>
    </row>
    <row r="30" spans="1:14" x14ac:dyDescent="0.25">
      <c r="A30" s="9"/>
      <c r="B30" s="262" t="s">
        <v>130</v>
      </c>
      <c r="C30" s="10"/>
      <c r="D30" s="14" t="s">
        <v>131</v>
      </c>
      <c r="E30" s="10"/>
      <c r="F30" s="15">
        <v>50</v>
      </c>
      <c r="G30" s="16"/>
      <c r="H30" s="14" t="s">
        <v>19</v>
      </c>
      <c r="I30" s="12"/>
      <c r="J30" s="17"/>
      <c r="K30" s="12"/>
      <c r="L30" s="17"/>
      <c r="M30" s="12"/>
      <c r="N30" s="21">
        <f t="shared" si="0"/>
        <v>0</v>
      </c>
    </row>
    <row r="31" spans="1:14" x14ac:dyDescent="0.25">
      <c r="A31" s="9"/>
      <c r="B31" s="261"/>
      <c r="C31" s="10"/>
      <c r="D31" s="24" t="s">
        <v>132</v>
      </c>
      <c r="E31" s="10"/>
      <c r="F31" s="25">
        <v>100</v>
      </c>
      <c r="G31" s="16"/>
      <c r="H31" s="24" t="s">
        <v>19</v>
      </c>
      <c r="I31" s="12"/>
      <c r="J31" s="17"/>
      <c r="K31" s="12"/>
      <c r="L31" s="17"/>
      <c r="M31" s="12"/>
      <c r="N31" s="21">
        <f t="shared" si="0"/>
        <v>0</v>
      </c>
    </row>
    <row r="32" spans="1:14" x14ac:dyDescent="0.25">
      <c r="A32" s="9"/>
      <c r="B32" s="14" t="s">
        <v>133</v>
      </c>
      <c r="C32" s="10"/>
      <c r="D32" s="14" t="s">
        <v>134</v>
      </c>
      <c r="E32" s="10"/>
      <c r="F32" s="15">
        <v>20</v>
      </c>
      <c r="G32" s="16"/>
      <c r="H32" s="14" t="s">
        <v>135</v>
      </c>
      <c r="I32" s="12"/>
      <c r="J32" s="17"/>
      <c r="K32" s="12"/>
      <c r="L32" s="17"/>
      <c r="M32" s="12"/>
      <c r="N32" s="21">
        <f t="shared" si="0"/>
        <v>0</v>
      </c>
    </row>
    <row r="33" spans="1:14" s="193" customFormat="1" ht="15" customHeight="1" x14ac:dyDescent="0.2"/>
    <row r="34" spans="1:14" x14ac:dyDescent="0.25">
      <c r="A34" s="9"/>
      <c r="B34" s="262" t="s">
        <v>136</v>
      </c>
      <c r="C34" s="10"/>
      <c r="D34" s="14" t="s">
        <v>137</v>
      </c>
      <c r="E34" s="10"/>
      <c r="F34" s="15">
        <v>60</v>
      </c>
      <c r="G34" s="16"/>
      <c r="H34" s="14" t="s">
        <v>19</v>
      </c>
      <c r="I34" s="12"/>
      <c r="J34" s="17"/>
      <c r="K34" s="12"/>
      <c r="L34" s="17"/>
      <c r="M34" s="12"/>
      <c r="N34" s="21">
        <f t="shared" si="0"/>
        <v>0</v>
      </c>
    </row>
    <row r="35" spans="1:14" x14ac:dyDescent="0.25">
      <c r="A35" s="9"/>
      <c r="B35" s="261"/>
      <c r="C35" s="10"/>
      <c r="D35" s="24" t="s">
        <v>138</v>
      </c>
      <c r="E35" s="10"/>
      <c r="F35" s="25">
        <v>100</v>
      </c>
      <c r="G35" s="16"/>
      <c r="H35" s="24" t="s">
        <v>19</v>
      </c>
      <c r="I35" s="12"/>
      <c r="J35" s="17"/>
      <c r="K35" s="12"/>
      <c r="L35" s="17"/>
      <c r="M35" s="12"/>
      <c r="N35" s="21">
        <f t="shared" si="0"/>
        <v>0</v>
      </c>
    </row>
    <row r="36" spans="1:14" x14ac:dyDescent="0.25">
      <c r="A36" s="9"/>
      <c r="B36" s="12"/>
      <c r="C36" s="10"/>
      <c r="D36" s="12"/>
      <c r="E36" s="10"/>
      <c r="F36" s="22"/>
      <c r="G36" s="16"/>
      <c r="H36" s="12"/>
      <c r="I36" s="12"/>
      <c r="J36" s="12"/>
      <c r="K36" s="12"/>
      <c r="L36" s="26"/>
      <c r="M36" s="12"/>
      <c r="N36" s="22"/>
    </row>
    <row r="37" spans="1:14" x14ac:dyDescent="0.25">
      <c r="A37" s="9"/>
      <c r="B37" s="14" t="s">
        <v>139</v>
      </c>
      <c r="C37" s="10"/>
      <c r="D37" s="14" t="s">
        <v>140</v>
      </c>
      <c r="E37" s="10"/>
      <c r="F37" s="15">
        <v>150</v>
      </c>
      <c r="G37" s="16"/>
      <c r="H37" s="14" t="s">
        <v>19</v>
      </c>
      <c r="I37" s="12"/>
      <c r="J37" s="17"/>
      <c r="K37" s="12"/>
      <c r="L37" s="17"/>
      <c r="M37" s="12"/>
      <c r="N37" s="21">
        <f t="shared" si="0"/>
        <v>0</v>
      </c>
    </row>
    <row r="38" spans="1:14" x14ac:dyDescent="0.25">
      <c r="A38" s="9"/>
      <c r="B38" s="12"/>
      <c r="C38" s="10"/>
      <c r="D38" s="12"/>
      <c r="E38" s="10"/>
      <c r="F38" s="12"/>
      <c r="G38" s="10"/>
      <c r="H38" s="12"/>
      <c r="I38" s="12"/>
      <c r="J38" s="12"/>
      <c r="K38" s="12"/>
      <c r="L38" s="12"/>
      <c r="M38" s="12"/>
      <c r="N38" s="12"/>
    </row>
    <row r="39" spans="1:14" x14ac:dyDescent="0.25">
      <c r="A39" s="9"/>
      <c r="B39" s="9"/>
      <c r="C39" s="13"/>
      <c r="D39" s="9"/>
      <c r="E39" s="13"/>
      <c r="F39" s="9"/>
      <c r="G39" s="13"/>
      <c r="H39" s="31" t="s">
        <v>141</v>
      </c>
      <c r="I39" s="9"/>
      <c r="J39" s="9"/>
      <c r="K39" s="9"/>
      <c r="L39" s="9"/>
      <c r="M39" s="9"/>
      <c r="N39" s="32">
        <f>SUM(N6:N37)</f>
        <v>0</v>
      </c>
    </row>
  </sheetData>
  <sheetProtection sheet="1" objects="1" scenarios="1" selectLockedCells="1"/>
  <protectedRanges>
    <protectedRange password="EBD5" sqref="J6 L6 J8 L8 J10:J37 L10:L37" name="Eingabe Nebenanlagen"/>
  </protectedRanges>
  <mergeCells count="12">
    <mergeCell ref="B2:N2"/>
    <mergeCell ref="B27:B28"/>
    <mergeCell ref="B30:B31"/>
    <mergeCell ref="B34:B35"/>
    <mergeCell ref="N3:N4"/>
    <mergeCell ref="B24:B25"/>
    <mergeCell ref="B3:B4"/>
    <mergeCell ref="D3:D4"/>
    <mergeCell ref="F3:F4"/>
    <mergeCell ref="H3:H4"/>
    <mergeCell ref="J3:J4"/>
    <mergeCell ref="L3:L4"/>
  </mergeCells>
  <pageMargins left="0.51181102362204722" right="0.51181102362204722" top="0.39370078740157483" bottom="0.39370078740157483" header="0.11811023622047245" footer="0.31496062992125984"/>
  <pageSetup paperSize="9" orientation="landscape" horizontalDpi="0" verticalDpi="0" r:id="rId1"/>
  <headerFooter>
    <oddFooter>&amp;L&amp;8Richtlinien des LVB Schleswig-Holstein .für die Bewertung und Entschädigung nach § 11 Abs. 1 des Bundeskleingartengesetzes (BKleinG) (Bewertungsrichtlinien) 
Formblätter 2014/R.Zengel&amp;R&amp;8Seite &amp;P # &amp;N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-0.249977111117893"/>
  </sheetPr>
  <dimension ref="A1:AA109"/>
  <sheetViews>
    <sheetView topLeftCell="A58" zoomScaleNormal="100" workbookViewId="0">
      <selection activeCell="T90" sqref="T90"/>
    </sheetView>
  </sheetViews>
  <sheetFormatPr baseColWidth="10" defaultColWidth="11.42578125" defaultRowHeight="14.25" x14ac:dyDescent="0.2"/>
  <cols>
    <col min="1" max="1" width="2.28515625" style="49" customWidth="1"/>
    <col min="2" max="2" width="21.85546875" style="2" customWidth="1"/>
    <col min="3" max="3" width="0.28515625" style="2" customWidth="1"/>
    <col min="4" max="4" width="28" style="2" customWidth="1"/>
    <col min="5" max="5" width="0.28515625" style="2" customWidth="1"/>
    <col min="6" max="6" width="20.5703125" style="2" customWidth="1"/>
    <col min="7" max="7" width="0.28515625" style="2" customWidth="1"/>
    <col min="8" max="8" width="8.7109375" style="2" customWidth="1"/>
    <col min="9" max="9" width="0.28515625" style="2" hidden="1" customWidth="1"/>
    <col min="10" max="10" width="9" style="2" customWidth="1"/>
    <col min="11" max="11" width="0.28515625" style="2" customWidth="1"/>
    <col min="12" max="12" width="5.85546875" style="2" customWidth="1"/>
    <col min="13" max="13" width="0.28515625" style="2" customWidth="1"/>
    <col min="14" max="14" width="5.42578125" style="2" customWidth="1"/>
    <col min="15" max="15" width="0.28515625" style="2" customWidth="1"/>
    <col min="16" max="16" width="5.42578125" style="2" customWidth="1"/>
    <col min="17" max="17" width="0.28515625" style="2" customWidth="1"/>
    <col min="18" max="18" width="5.42578125" style="2" customWidth="1"/>
    <col min="19" max="19" width="0.28515625" style="2" customWidth="1"/>
    <col min="20" max="20" width="5.42578125" style="2" customWidth="1"/>
    <col min="21" max="21" width="0.28515625" style="2" customWidth="1"/>
    <col min="22" max="22" width="5.42578125" style="2" customWidth="1"/>
    <col min="23" max="23" width="0.28515625" style="2" customWidth="1"/>
    <col min="24" max="24" width="5.42578125" style="2" customWidth="1"/>
    <col min="25" max="25" width="0.28515625" style="2" customWidth="1"/>
    <col min="26" max="26" width="11.140625" style="2" customWidth="1"/>
    <col min="27" max="27" width="0.28515625" style="2" customWidth="1"/>
    <col min="28" max="16384" width="11.42578125" style="2"/>
  </cols>
  <sheetData>
    <row r="1" spans="1:27" s="1" customFormat="1" ht="69.75" customHeight="1" x14ac:dyDescent="0.2">
      <c r="A1" s="4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s="5" customFormat="1" ht="20.25" x14ac:dyDescent="0.3">
      <c r="A2" s="48"/>
      <c r="B2" s="259" t="s">
        <v>271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</row>
    <row r="3" spans="1:27" ht="15" customHeight="1" x14ac:dyDescent="0.2">
      <c r="B3" s="146"/>
      <c r="C3" s="46"/>
      <c r="D3" s="46"/>
      <c r="E3" s="46"/>
      <c r="F3" s="146"/>
      <c r="G3" s="46"/>
      <c r="H3" s="46"/>
      <c r="I3" s="46"/>
      <c r="J3" s="46"/>
      <c r="K3" s="46"/>
      <c r="L3" s="147"/>
      <c r="M3" s="147"/>
      <c r="N3" s="148" t="s">
        <v>0</v>
      </c>
      <c r="O3" s="147"/>
      <c r="P3" s="270" t="s">
        <v>1</v>
      </c>
      <c r="Q3" s="271"/>
      <c r="R3" s="272"/>
      <c r="S3" s="149"/>
      <c r="T3" s="149"/>
      <c r="U3" s="147"/>
      <c r="V3" s="273" t="s">
        <v>2</v>
      </c>
      <c r="W3" s="274"/>
      <c r="X3" s="275"/>
      <c r="Y3" s="46"/>
      <c r="Z3" s="46"/>
    </row>
    <row r="4" spans="1:27" ht="32.25" customHeight="1" x14ac:dyDescent="0.2">
      <c r="B4" s="150" t="s">
        <v>3</v>
      </c>
      <c r="C4" s="151"/>
      <c r="D4" s="150" t="s">
        <v>4</v>
      </c>
      <c r="E4" s="151"/>
      <c r="F4" s="150" t="s">
        <v>5</v>
      </c>
      <c r="G4" s="46"/>
      <c r="H4" s="152" t="s">
        <v>6</v>
      </c>
      <c r="I4" s="153"/>
      <c r="J4" s="154" t="s">
        <v>7</v>
      </c>
      <c r="K4" s="46"/>
      <c r="L4" s="155" t="s">
        <v>8</v>
      </c>
      <c r="M4" s="156"/>
      <c r="N4" s="155" t="s">
        <v>9</v>
      </c>
      <c r="O4" s="156"/>
      <c r="P4" s="155" t="s">
        <v>10</v>
      </c>
      <c r="Q4" s="156"/>
      <c r="R4" s="155" t="s">
        <v>11</v>
      </c>
      <c r="S4" s="157"/>
      <c r="T4" s="155" t="s">
        <v>12</v>
      </c>
      <c r="U4" s="156"/>
      <c r="V4" s="155" t="s">
        <v>13</v>
      </c>
      <c r="W4" s="156"/>
      <c r="X4" s="155" t="s">
        <v>14</v>
      </c>
      <c r="Y4" s="153"/>
      <c r="Z4" s="154" t="s">
        <v>15</v>
      </c>
    </row>
    <row r="5" spans="1:27" ht="3.75" customHeight="1" x14ac:dyDescent="0.2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7" x14ac:dyDescent="0.2">
      <c r="B6" s="276" t="s">
        <v>16</v>
      </c>
      <c r="C6" s="158"/>
      <c r="D6" s="276" t="s">
        <v>17</v>
      </c>
      <c r="E6" s="158"/>
      <c r="F6" s="158" t="s">
        <v>18</v>
      </c>
      <c r="G6" s="158"/>
      <c r="H6" s="159">
        <v>29</v>
      </c>
      <c r="I6" s="158"/>
      <c r="J6" s="158" t="s">
        <v>19</v>
      </c>
      <c r="K6" s="46"/>
      <c r="L6" s="160"/>
      <c r="M6" s="161"/>
      <c r="N6" s="162"/>
      <c r="O6" s="161"/>
      <c r="P6" s="162"/>
      <c r="Q6" s="163"/>
      <c r="R6" s="160"/>
      <c r="S6" s="163"/>
      <c r="T6" s="160"/>
      <c r="U6" s="163"/>
      <c r="V6" s="160"/>
      <c r="W6" s="163"/>
      <c r="X6" s="160"/>
      <c r="Y6" s="46"/>
      <c r="Z6" s="164">
        <f>(H6*N6*0)+(H6*P6*0.5)+(H6*R6*0.75)+(H6*V6*1.25)+(H6*X6*1.5)+(H6*T6)</f>
        <v>0</v>
      </c>
    </row>
    <row r="7" spans="1:27" ht="3.75" customHeight="1" x14ac:dyDescent="0.2">
      <c r="B7" s="276"/>
      <c r="C7" s="158"/>
      <c r="D7" s="276"/>
      <c r="E7" s="158"/>
      <c r="F7" s="158"/>
      <c r="G7" s="158"/>
      <c r="H7" s="159"/>
      <c r="I7" s="158"/>
      <c r="J7" s="158"/>
      <c r="K7" s="46"/>
      <c r="L7" s="165"/>
      <c r="M7" s="165"/>
      <c r="N7" s="166"/>
      <c r="O7" s="165"/>
      <c r="P7" s="166"/>
      <c r="Q7" s="165"/>
      <c r="R7" s="165"/>
      <c r="S7" s="165"/>
      <c r="T7" s="165"/>
      <c r="U7" s="165"/>
      <c r="V7" s="165"/>
      <c r="W7" s="165"/>
      <c r="X7" s="165"/>
      <c r="Y7" s="46"/>
      <c r="Z7" s="167"/>
    </row>
    <row r="8" spans="1:27" x14ac:dyDescent="0.2">
      <c r="B8" s="276"/>
      <c r="C8" s="158"/>
      <c r="D8" s="276"/>
      <c r="E8" s="158"/>
      <c r="F8" s="158" t="s">
        <v>20</v>
      </c>
      <c r="G8" s="158"/>
      <c r="H8" s="159">
        <v>22</v>
      </c>
      <c r="I8" s="158"/>
      <c r="J8" s="158" t="s">
        <v>19</v>
      </c>
      <c r="K8" s="46"/>
      <c r="L8" s="160"/>
      <c r="M8" s="161"/>
      <c r="N8" s="162"/>
      <c r="O8" s="161"/>
      <c r="P8" s="160"/>
      <c r="Q8" s="163"/>
      <c r="R8" s="160"/>
      <c r="S8" s="163"/>
      <c r="T8" s="160"/>
      <c r="U8" s="163"/>
      <c r="V8" s="160"/>
      <c r="W8" s="163"/>
      <c r="X8" s="160"/>
      <c r="Y8" s="46"/>
      <c r="Z8" s="164">
        <f>(H8*N8*0)+(H8*P8*0.5)+(H8*R8*0.75)+(H8*V8*1.25)+(H8*X8*1.5)+(H8*T8)</f>
        <v>0</v>
      </c>
    </row>
    <row r="9" spans="1:27" ht="3" customHeight="1" x14ac:dyDescent="0.2">
      <c r="B9" s="276"/>
      <c r="C9" s="158"/>
      <c r="D9" s="158"/>
      <c r="E9" s="158"/>
      <c r="F9" s="158"/>
      <c r="G9" s="158"/>
      <c r="H9" s="159"/>
      <c r="I9" s="158"/>
      <c r="J9" s="158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168"/>
    </row>
    <row r="10" spans="1:27" ht="14.45" customHeight="1" x14ac:dyDescent="0.2">
      <c r="B10" s="276"/>
      <c r="C10" s="158"/>
      <c r="D10" s="277" t="s">
        <v>21</v>
      </c>
      <c r="E10" s="169"/>
      <c r="F10" s="277" t="s">
        <v>22</v>
      </c>
      <c r="G10" s="158"/>
      <c r="H10" s="279">
        <v>24</v>
      </c>
      <c r="I10" s="158"/>
      <c r="J10" s="281" t="s">
        <v>19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168"/>
    </row>
    <row r="11" spans="1:27" x14ac:dyDescent="0.2">
      <c r="B11" s="276"/>
      <c r="C11" s="158"/>
      <c r="D11" s="278"/>
      <c r="E11" s="169"/>
      <c r="F11" s="278"/>
      <c r="G11" s="158"/>
      <c r="H11" s="280"/>
      <c r="I11" s="158"/>
      <c r="J11" s="282"/>
      <c r="K11" s="46"/>
      <c r="L11" s="160"/>
      <c r="M11" s="46"/>
      <c r="N11" s="162"/>
      <c r="O11" s="46"/>
      <c r="P11" s="160"/>
      <c r="Q11" s="170"/>
      <c r="R11" s="160"/>
      <c r="S11" s="170"/>
      <c r="T11" s="160"/>
      <c r="U11" s="170"/>
      <c r="V11" s="160"/>
      <c r="W11" s="170"/>
      <c r="X11" s="160"/>
      <c r="Y11" s="46"/>
      <c r="Z11" s="164">
        <f>(H11*N11*0)+(H11*P11*0.5)+(H11*R11*0.75)+(H11*V11*1.25)+(H11*X11*1.5)+(H11*T11)</f>
        <v>0</v>
      </c>
    </row>
    <row r="12" spans="1:27" ht="3" customHeight="1" x14ac:dyDescent="0.2">
      <c r="B12" s="46"/>
      <c r="C12" s="46"/>
      <c r="D12" s="46"/>
      <c r="E12" s="46"/>
      <c r="F12" s="46"/>
      <c r="G12" s="46"/>
      <c r="H12" s="168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168"/>
    </row>
    <row r="13" spans="1:27" x14ac:dyDescent="0.2">
      <c r="B13" s="158" t="s">
        <v>23</v>
      </c>
      <c r="C13" s="158"/>
      <c r="D13" s="158" t="s">
        <v>24</v>
      </c>
      <c r="E13" s="158"/>
      <c r="F13" s="158" t="s">
        <v>22</v>
      </c>
      <c r="G13" s="158"/>
      <c r="H13" s="159">
        <v>35</v>
      </c>
      <c r="I13" s="158"/>
      <c r="J13" s="158" t="s">
        <v>19</v>
      </c>
      <c r="K13" s="46"/>
      <c r="L13" s="160"/>
      <c r="M13" s="46"/>
      <c r="N13" s="162"/>
      <c r="O13" s="46"/>
      <c r="P13" s="160"/>
      <c r="Q13" s="170"/>
      <c r="R13" s="160"/>
      <c r="S13" s="170"/>
      <c r="T13" s="160"/>
      <c r="U13" s="170"/>
      <c r="V13" s="160"/>
      <c r="W13" s="170"/>
      <c r="X13" s="160"/>
      <c r="Y13" s="46"/>
      <c r="Z13" s="164">
        <f>(H13*N13*0)+(H13*P13*0.5)+(H13*R13*0.75)+(H13*V13*1.25)+(H13*X13*1.5)+(H13*T13)</f>
        <v>0</v>
      </c>
    </row>
    <row r="14" spans="1:27" ht="3" customHeight="1" x14ac:dyDescent="0.2">
      <c r="B14" s="46"/>
      <c r="C14" s="46"/>
      <c r="D14" s="46"/>
      <c r="E14" s="46"/>
      <c r="F14" s="46"/>
      <c r="G14" s="46"/>
      <c r="H14" s="168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168"/>
    </row>
    <row r="15" spans="1:27" x14ac:dyDescent="0.2">
      <c r="B15" s="158" t="s">
        <v>25</v>
      </c>
      <c r="C15" s="158"/>
      <c r="D15" s="158" t="s">
        <v>26</v>
      </c>
      <c r="E15" s="158"/>
      <c r="F15" s="158" t="s">
        <v>27</v>
      </c>
      <c r="G15" s="158"/>
      <c r="H15" s="159">
        <v>15</v>
      </c>
      <c r="I15" s="158"/>
      <c r="J15" s="158" t="s">
        <v>19</v>
      </c>
      <c r="K15" s="46"/>
      <c r="L15" s="160"/>
      <c r="M15" s="46"/>
      <c r="N15" s="162"/>
      <c r="O15" s="46"/>
      <c r="P15" s="160"/>
      <c r="Q15" s="170"/>
      <c r="R15" s="160"/>
      <c r="S15" s="170"/>
      <c r="T15" s="160"/>
      <c r="U15" s="170"/>
      <c r="V15" s="160"/>
      <c r="W15" s="170"/>
      <c r="X15" s="160"/>
      <c r="Y15" s="46"/>
      <c r="Z15" s="164">
        <f>(H15*N15*0)+(H15*P15*0.5)+(H15*R15*0.75)+(H15*V15*1.25)+(H15*X15*1.5)+(H15*T15)</f>
        <v>0</v>
      </c>
      <c r="AA15" s="6"/>
    </row>
    <row r="16" spans="1:27" ht="3" customHeight="1" x14ac:dyDescent="0.2">
      <c r="B16" s="46"/>
      <c r="C16" s="46"/>
      <c r="D16" s="46"/>
      <c r="E16" s="46"/>
      <c r="F16" s="46"/>
      <c r="G16" s="46"/>
      <c r="H16" s="168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167"/>
      <c r="AA16" s="3"/>
    </row>
    <row r="17" spans="2:26" x14ac:dyDescent="0.2">
      <c r="B17" s="158" t="s">
        <v>28</v>
      </c>
      <c r="C17" s="158"/>
      <c r="D17" s="158" t="s">
        <v>29</v>
      </c>
      <c r="E17" s="158"/>
      <c r="F17" s="158" t="s">
        <v>27</v>
      </c>
      <c r="G17" s="158"/>
      <c r="H17" s="159">
        <v>15</v>
      </c>
      <c r="I17" s="158"/>
      <c r="J17" s="158" t="s">
        <v>19</v>
      </c>
      <c r="K17" s="46"/>
      <c r="L17" s="160"/>
      <c r="M17" s="46"/>
      <c r="N17" s="162"/>
      <c r="O17" s="46"/>
      <c r="P17" s="160"/>
      <c r="Q17" s="170"/>
      <c r="R17" s="160"/>
      <c r="S17" s="170"/>
      <c r="T17" s="160"/>
      <c r="U17" s="170"/>
      <c r="V17" s="160"/>
      <c r="W17" s="170"/>
      <c r="X17" s="160"/>
      <c r="Y17" s="46"/>
      <c r="Z17" s="164">
        <f>(H17*N17*0)+(H17*P17*0.5)+(H17*R17*0.75)+(H17*V17*1.25)+(H17*X17*1.5)+(H17*T17)</f>
        <v>0</v>
      </c>
    </row>
    <row r="18" spans="2:26" x14ac:dyDescent="0.2">
      <c r="B18" s="46"/>
      <c r="C18" s="46"/>
      <c r="D18" s="46"/>
      <c r="E18" s="46"/>
      <c r="F18" s="46"/>
      <c r="G18" s="46"/>
      <c r="H18" s="168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167"/>
    </row>
    <row r="19" spans="2:26" x14ac:dyDescent="0.2">
      <c r="B19" s="158" t="s">
        <v>30</v>
      </c>
      <c r="C19" s="158"/>
      <c r="D19" s="158"/>
      <c r="E19" s="158"/>
      <c r="F19" s="158" t="s">
        <v>22</v>
      </c>
      <c r="G19" s="158"/>
      <c r="H19" s="159">
        <v>15</v>
      </c>
      <c r="I19" s="158"/>
      <c r="J19" s="158" t="s">
        <v>19</v>
      </c>
      <c r="K19" s="46"/>
      <c r="L19" s="160"/>
      <c r="M19" s="46"/>
      <c r="N19" s="162"/>
      <c r="O19" s="46"/>
      <c r="P19" s="160"/>
      <c r="Q19" s="170"/>
      <c r="R19" s="160"/>
      <c r="S19" s="170"/>
      <c r="T19" s="160"/>
      <c r="U19" s="170"/>
      <c r="V19" s="160"/>
      <c r="W19" s="170"/>
      <c r="X19" s="160"/>
      <c r="Y19" s="46"/>
      <c r="Z19" s="164">
        <f>(H19*N19*0)+(H19*P19*0.5)+(H19*R19*0.75)+(H19*V19*1.25)+(H19*X19*1.5)+(H19*T19)</f>
        <v>0</v>
      </c>
    </row>
    <row r="20" spans="2:26" x14ac:dyDescent="0.2">
      <c r="B20" s="46"/>
      <c r="C20" s="46"/>
      <c r="D20" s="46"/>
      <c r="E20" s="46"/>
      <c r="F20" s="46"/>
      <c r="G20" s="46"/>
      <c r="H20" s="168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168"/>
    </row>
    <row r="21" spans="2:26" x14ac:dyDescent="0.2">
      <c r="B21" s="283" t="s">
        <v>31</v>
      </c>
      <c r="C21" s="158"/>
      <c r="D21" s="283" t="s">
        <v>32</v>
      </c>
      <c r="E21" s="158"/>
      <c r="F21" s="158" t="s">
        <v>33</v>
      </c>
      <c r="G21" s="158"/>
      <c r="H21" s="159">
        <v>8</v>
      </c>
      <c r="I21" s="158"/>
      <c r="J21" s="158" t="s">
        <v>19</v>
      </c>
      <c r="K21" s="46"/>
      <c r="L21" s="160"/>
      <c r="M21" s="46"/>
      <c r="N21" s="162"/>
      <c r="O21" s="46"/>
      <c r="P21" s="160"/>
      <c r="Q21" s="170"/>
      <c r="R21" s="160"/>
      <c r="S21" s="170"/>
      <c r="T21" s="160"/>
      <c r="U21" s="170"/>
      <c r="V21" s="160"/>
      <c r="W21" s="170"/>
      <c r="X21" s="160"/>
      <c r="Y21" s="46"/>
      <c r="Z21" s="164">
        <f>(H21*N21*0)+(H21*P21*0.5)+(H21*R21*0.75)+(H21*V21*1.25)+(H21*X21*1.5)+(H21*T21)</f>
        <v>0</v>
      </c>
    </row>
    <row r="22" spans="2:26" x14ac:dyDescent="0.2">
      <c r="B22" s="283"/>
      <c r="C22" s="158"/>
      <c r="D22" s="283"/>
      <c r="E22" s="158"/>
      <c r="F22" s="158"/>
      <c r="G22" s="158"/>
      <c r="H22" s="159"/>
      <c r="I22" s="158"/>
      <c r="J22" s="158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168"/>
    </row>
    <row r="23" spans="2:26" x14ac:dyDescent="0.2">
      <c r="B23" s="283"/>
      <c r="C23" s="158"/>
      <c r="D23" s="283"/>
      <c r="E23" s="158"/>
      <c r="F23" s="158" t="s">
        <v>34</v>
      </c>
      <c r="G23" s="158"/>
      <c r="H23" s="159">
        <v>14</v>
      </c>
      <c r="I23" s="158"/>
      <c r="J23" s="158" t="s">
        <v>19</v>
      </c>
      <c r="K23" s="46"/>
      <c r="L23" s="160"/>
      <c r="M23" s="46"/>
      <c r="N23" s="162"/>
      <c r="O23" s="46"/>
      <c r="P23" s="160"/>
      <c r="Q23" s="170"/>
      <c r="R23" s="160"/>
      <c r="S23" s="170"/>
      <c r="T23" s="160"/>
      <c r="U23" s="170"/>
      <c r="V23" s="160"/>
      <c r="W23" s="170"/>
      <c r="X23" s="160"/>
      <c r="Y23" s="46"/>
      <c r="Z23" s="164">
        <f>(H23*N23*0)+(H23*P23*0.5)+(H23*R23*0.75)+(H23*V23*1.25)+(H23*X23*1.5)+(H23*T23)</f>
        <v>0</v>
      </c>
    </row>
    <row r="24" spans="2:26" x14ac:dyDescent="0.2">
      <c r="B24" s="46"/>
      <c r="C24" s="46"/>
      <c r="D24" s="46"/>
      <c r="E24" s="46"/>
      <c r="F24" s="46"/>
      <c r="G24" s="46"/>
      <c r="H24" s="168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168"/>
    </row>
    <row r="25" spans="2:26" x14ac:dyDescent="0.2">
      <c r="B25" s="158" t="s">
        <v>35</v>
      </c>
      <c r="C25" s="158"/>
      <c r="D25" s="158" t="s">
        <v>36</v>
      </c>
      <c r="E25" s="158"/>
      <c r="F25" s="158" t="s">
        <v>22</v>
      </c>
      <c r="G25" s="158"/>
      <c r="H25" s="159">
        <v>8.5</v>
      </c>
      <c r="I25" s="158"/>
      <c r="J25" s="158" t="s">
        <v>37</v>
      </c>
      <c r="K25" s="46"/>
      <c r="L25" s="160"/>
      <c r="M25" s="46"/>
      <c r="N25" s="162"/>
      <c r="O25" s="46"/>
      <c r="P25" s="160"/>
      <c r="Q25" s="170"/>
      <c r="R25" s="160"/>
      <c r="S25" s="170"/>
      <c r="T25" s="160"/>
      <c r="U25" s="170"/>
      <c r="V25" s="160"/>
      <c r="W25" s="170"/>
      <c r="X25" s="160"/>
      <c r="Y25" s="46"/>
      <c r="Z25" s="164">
        <f>(H25*N25*0)+(H25*P25*0.5)+(H25*R25*0.75)+(H25*V25*1.25)+(H25*X25*1.5)+(H25*T25)</f>
        <v>0</v>
      </c>
    </row>
    <row r="26" spans="2:26" x14ac:dyDescent="0.2">
      <c r="B26" s="46"/>
      <c r="C26" s="46"/>
      <c r="D26" s="46"/>
      <c r="E26" s="46"/>
      <c r="F26" s="46"/>
      <c r="G26" s="46"/>
      <c r="H26" s="168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168"/>
    </row>
    <row r="27" spans="2:26" x14ac:dyDescent="0.2">
      <c r="B27" s="158" t="s">
        <v>38</v>
      </c>
      <c r="C27" s="158"/>
      <c r="D27" s="158" t="s">
        <v>39</v>
      </c>
      <c r="E27" s="158"/>
      <c r="F27" s="158" t="s">
        <v>22</v>
      </c>
      <c r="G27" s="158"/>
      <c r="H27" s="159">
        <v>7.5</v>
      </c>
      <c r="I27" s="158"/>
      <c r="J27" s="158" t="s">
        <v>37</v>
      </c>
      <c r="K27" s="46"/>
      <c r="L27" s="160"/>
      <c r="M27" s="46"/>
      <c r="N27" s="162"/>
      <c r="O27" s="46"/>
      <c r="P27" s="160"/>
      <c r="Q27" s="170"/>
      <c r="R27" s="160"/>
      <c r="S27" s="170"/>
      <c r="T27" s="160"/>
      <c r="U27" s="170"/>
      <c r="V27" s="160"/>
      <c r="W27" s="170"/>
      <c r="X27" s="160"/>
      <c r="Y27" s="46"/>
      <c r="Z27" s="164">
        <f>(H27*N27*0)+(H27*P27*0.5)+(H27*R27*0.75)+(H27*V27*1.25)+(H27*X27*1.5)+(H27*T27)</f>
        <v>0</v>
      </c>
    </row>
    <row r="28" spans="2:26" x14ac:dyDescent="0.2">
      <c r="B28" s="46"/>
      <c r="C28" s="46"/>
      <c r="D28" s="46"/>
      <c r="E28" s="46"/>
      <c r="F28" s="46"/>
      <c r="G28" s="46"/>
      <c r="H28" s="168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168"/>
    </row>
    <row r="29" spans="2:26" x14ac:dyDescent="0.2">
      <c r="B29" s="158" t="s">
        <v>40</v>
      </c>
      <c r="C29" s="158"/>
      <c r="D29" s="158"/>
      <c r="E29" s="158"/>
      <c r="F29" s="158" t="s">
        <v>22</v>
      </c>
      <c r="G29" s="158"/>
      <c r="H29" s="159">
        <v>5.5</v>
      </c>
      <c r="I29" s="158"/>
      <c r="J29" s="158" t="s">
        <v>19</v>
      </c>
      <c r="K29" s="46"/>
      <c r="L29" s="160"/>
      <c r="M29" s="46"/>
      <c r="N29" s="162"/>
      <c r="O29" s="46"/>
      <c r="P29" s="160"/>
      <c r="Q29" s="170"/>
      <c r="R29" s="160"/>
      <c r="S29" s="170"/>
      <c r="T29" s="160"/>
      <c r="U29" s="170"/>
      <c r="V29" s="160"/>
      <c r="W29" s="170"/>
      <c r="X29" s="160"/>
      <c r="Y29" s="46"/>
      <c r="Z29" s="164">
        <f>(H29*N29*0)+(H29*P29*0.5)+(H29*R29*0.75)+(H29*V29*1.25)+(H29*X29*1.5)+(H29*T29)</f>
        <v>0</v>
      </c>
    </row>
    <row r="30" spans="2:26" x14ac:dyDescent="0.2">
      <c r="B30" s="46"/>
      <c r="C30" s="46"/>
      <c r="D30" s="46"/>
      <c r="E30" s="46"/>
      <c r="F30" s="46"/>
      <c r="G30" s="46"/>
      <c r="H30" s="168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168"/>
    </row>
    <row r="31" spans="2:26" x14ac:dyDescent="0.2">
      <c r="B31" s="158" t="s">
        <v>41</v>
      </c>
      <c r="C31" s="158"/>
      <c r="D31" s="158" t="s">
        <v>42</v>
      </c>
      <c r="E31" s="158"/>
      <c r="F31" s="158" t="s">
        <v>22</v>
      </c>
      <c r="G31" s="158"/>
      <c r="H31" s="159">
        <v>4</v>
      </c>
      <c r="I31" s="158"/>
      <c r="J31" s="158" t="s">
        <v>37</v>
      </c>
      <c r="K31" s="46"/>
      <c r="L31" s="160"/>
      <c r="M31" s="170"/>
      <c r="N31" s="162"/>
      <c r="O31" s="170"/>
      <c r="P31" s="160"/>
      <c r="Q31" s="170"/>
      <c r="R31" s="160"/>
      <c r="S31" s="170"/>
      <c r="T31" s="160"/>
      <c r="U31" s="170"/>
      <c r="V31" s="160"/>
      <c r="W31" s="170"/>
      <c r="X31" s="160"/>
      <c r="Y31" s="46"/>
      <c r="Z31" s="164">
        <f>(H31*N31*0)+(H31*P31*0.5)+(H31*R31*0.75)+(H31*V31*1.25)+(H31*X31*1.5)+(H31*T31)</f>
        <v>0</v>
      </c>
    </row>
    <row r="32" spans="2:26" x14ac:dyDescent="0.2">
      <c r="B32" s="46"/>
      <c r="C32" s="46"/>
      <c r="D32" s="46"/>
      <c r="E32" s="46"/>
      <c r="F32" s="46"/>
      <c r="G32" s="46"/>
      <c r="H32" s="168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168"/>
    </row>
    <row r="33" spans="2:27" x14ac:dyDescent="0.2">
      <c r="B33" s="158" t="s">
        <v>43</v>
      </c>
      <c r="C33" s="158"/>
      <c r="D33" s="158" t="s">
        <v>44</v>
      </c>
      <c r="E33" s="158"/>
      <c r="F33" s="158" t="s">
        <v>22</v>
      </c>
      <c r="G33" s="158"/>
      <c r="H33" s="159">
        <v>14</v>
      </c>
      <c r="I33" s="158"/>
      <c r="J33" s="158" t="s">
        <v>45</v>
      </c>
      <c r="K33" s="46"/>
      <c r="L33" s="160"/>
      <c r="M33" s="170"/>
      <c r="N33" s="162"/>
      <c r="O33" s="170"/>
      <c r="P33" s="160"/>
      <c r="Q33" s="170"/>
      <c r="R33" s="160"/>
      <c r="S33" s="170"/>
      <c r="T33" s="160"/>
      <c r="U33" s="170"/>
      <c r="V33" s="160"/>
      <c r="W33" s="170"/>
      <c r="X33" s="160"/>
      <c r="Y33" s="46"/>
      <c r="Z33" s="164">
        <f>(H33*N33*0)+(H33*P33*0.5)+(H33*R33*0.75)+(H33*V33*1.25)+(H33*X33*1.5)+(H33*T33)</f>
        <v>0</v>
      </c>
    </row>
    <row r="34" spans="2:27" ht="3" customHeight="1" x14ac:dyDescent="0.2">
      <c r="B34" s="46"/>
      <c r="C34" s="46"/>
      <c r="D34" s="46"/>
      <c r="E34" s="46"/>
      <c r="F34" s="46"/>
      <c r="G34" s="46"/>
      <c r="H34" s="168"/>
      <c r="I34" s="46"/>
      <c r="J34" s="46"/>
      <c r="K34" s="46"/>
      <c r="L34" s="46"/>
      <c r="M34" s="46"/>
      <c r="N34" s="16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168"/>
    </row>
    <row r="35" spans="2:27" x14ac:dyDescent="0.2">
      <c r="B35" s="158" t="s">
        <v>46</v>
      </c>
      <c r="C35" s="158"/>
      <c r="D35" s="158"/>
      <c r="E35" s="158"/>
      <c r="F35" s="158" t="s">
        <v>22</v>
      </c>
      <c r="G35" s="158"/>
      <c r="H35" s="159">
        <v>15</v>
      </c>
      <c r="I35" s="158"/>
      <c r="J35" s="158" t="s">
        <v>19</v>
      </c>
      <c r="K35" s="46"/>
      <c r="L35" s="160"/>
      <c r="M35" s="170"/>
      <c r="N35" s="162"/>
      <c r="O35" s="170"/>
      <c r="P35" s="160"/>
      <c r="Q35" s="170"/>
      <c r="R35" s="160"/>
      <c r="S35" s="170"/>
      <c r="T35" s="160"/>
      <c r="U35" s="170"/>
      <c r="V35" s="160"/>
      <c r="W35" s="170"/>
      <c r="X35" s="160"/>
      <c r="Y35" s="46"/>
      <c r="Z35" s="164">
        <f>(H35*N35*0)+(H35*P35*0.5)+(H35*R35*0.75)+(H35*V35*1.25)+(H35*X35*1.5)+(H35*T35)</f>
        <v>0</v>
      </c>
    </row>
    <row r="36" spans="2:27" ht="3" customHeight="1" x14ac:dyDescent="0.2">
      <c r="B36" s="46"/>
      <c r="C36" s="46"/>
      <c r="D36" s="46"/>
      <c r="E36" s="46"/>
      <c r="F36" s="46"/>
      <c r="G36" s="46"/>
      <c r="H36" s="168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168"/>
    </row>
    <row r="37" spans="2:27" x14ac:dyDescent="0.2">
      <c r="B37" s="284" t="s">
        <v>47</v>
      </c>
      <c r="C37" s="171"/>
      <c r="D37" s="172" t="s">
        <v>48</v>
      </c>
      <c r="E37" s="173"/>
      <c r="F37" s="287" t="s">
        <v>49</v>
      </c>
      <c r="G37" s="174"/>
      <c r="H37" s="290">
        <v>12.5</v>
      </c>
      <c r="I37" s="158"/>
      <c r="J37" s="293" t="s">
        <v>19</v>
      </c>
      <c r="K37" s="46"/>
      <c r="L37" s="160"/>
      <c r="M37" s="170"/>
      <c r="N37" s="162"/>
      <c r="O37" s="170"/>
      <c r="P37" s="160"/>
      <c r="Q37" s="170"/>
      <c r="R37" s="160"/>
      <c r="S37" s="170"/>
      <c r="T37" s="160"/>
      <c r="U37" s="170"/>
      <c r="V37" s="160"/>
      <c r="W37" s="170"/>
      <c r="X37" s="160"/>
      <c r="Y37" s="46"/>
      <c r="Z37" s="164">
        <f>(H37*N37*0)+(H37*P37*0.5)+(H37*R37*0.75)+(H37*V37*1.25)+(H37*X37*1.5)+(H37*T37)</f>
        <v>0</v>
      </c>
      <c r="AA37" s="6"/>
    </row>
    <row r="38" spans="2:27" ht="3" customHeight="1" x14ac:dyDescent="0.2">
      <c r="B38" s="285"/>
      <c r="C38" s="171"/>
      <c r="D38" s="175"/>
      <c r="E38" s="173"/>
      <c r="F38" s="288"/>
      <c r="G38" s="174"/>
      <c r="H38" s="291"/>
      <c r="I38" s="158"/>
      <c r="J38" s="294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167"/>
      <c r="AA38" s="3"/>
    </row>
    <row r="39" spans="2:27" x14ac:dyDescent="0.2">
      <c r="B39" s="285"/>
      <c r="C39" s="171"/>
      <c r="D39" s="176" t="s">
        <v>50</v>
      </c>
      <c r="E39" s="173"/>
      <c r="F39" s="289"/>
      <c r="G39" s="174"/>
      <c r="H39" s="292"/>
      <c r="I39" s="158"/>
      <c r="J39" s="295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168"/>
    </row>
    <row r="40" spans="2:27" ht="3" customHeight="1" x14ac:dyDescent="0.2">
      <c r="B40" s="285"/>
      <c r="C40" s="171"/>
      <c r="D40" s="175"/>
      <c r="E40" s="173"/>
      <c r="F40" s="177"/>
      <c r="G40" s="174"/>
      <c r="H40" s="159"/>
      <c r="I40" s="158"/>
      <c r="J40" s="158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168"/>
    </row>
    <row r="41" spans="2:27" x14ac:dyDescent="0.2">
      <c r="B41" s="285"/>
      <c r="C41" s="171"/>
      <c r="D41" s="158" t="s">
        <v>51</v>
      </c>
      <c r="E41" s="173"/>
      <c r="F41" s="287" t="s">
        <v>52</v>
      </c>
      <c r="G41" s="174"/>
      <c r="H41" s="159">
        <v>45</v>
      </c>
      <c r="I41" s="158"/>
      <c r="J41" s="158" t="s">
        <v>19</v>
      </c>
      <c r="K41" s="46"/>
      <c r="L41" s="160"/>
      <c r="M41" s="170"/>
      <c r="N41" s="162"/>
      <c r="O41" s="170"/>
      <c r="P41" s="160"/>
      <c r="Q41" s="170"/>
      <c r="R41" s="160"/>
      <c r="S41" s="170"/>
      <c r="T41" s="160"/>
      <c r="U41" s="170"/>
      <c r="V41" s="160"/>
      <c r="W41" s="170"/>
      <c r="X41" s="160"/>
      <c r="Y41" s="46"/>
      <c r="Z41" s="164">
        <f>(H41*N41*0)+(H41*P41*0.5)+(H41*R41*0.75)+(H41*V41*1.25)+(H41*X41*1.5)+(H41*T41)</f>
        <v>0</v>
      </c>
    </row>
    <row r="42" spans="2:27" ht="3" customHeight="1" x14ac:dyDescent="0.2">
      <c r="B42" s="285"/>
      <c r="C42" s="171"/>
      <c r="D42" s="175"/>
      <c r="E42" s="173"/>
      <c r="F42" s="288"/>
      <c r="G42" s="174"/>
      <c r="H42" s="159"/>
      <c r="I42" s="158"/>
      <c r="J42" s="158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168"/>
    </row>
    <row r="43" spans="2:27" x14ac:dyDescent="0.2">
      <c r="B43" s="286"/>
      <c r="C43" s="171"/>
      <c r="D43" s="158" t="s">
        <v>53</v>
      </c>
      <c r="E43" s="173"/>
      <c r="F43" s="289"/>
      <c r="G43" s="174"/>
      <c r="H43" s="159">
        <v>22.5</v>
      </c>
      <c r="I43" s="158"/>
      <c r="J43" s="158" t="s">
        <v>19</v>
      </c>
      <c r="K43" s="46"/>
      <c r="L43" s="160"/>
      <c r="M43" s="170"/>
      <c r="N43" s="162"/>
      <c r="O43" s="170"/>
      <c r="P43" s="160"/>
      <c r="Q43" s="170"/>
      <c r="R43" s="160"/>
      <c r="S43" s="170"/>
      <c r="T43" s="160"/>
      <c r="U43" s="170"/>
      <c r="V43" s="160"/>
      <c r="W43" s="170"/>
      <c r="X43" s="160"/>
      <c r="Y43" s="46"/>
      <c r="Z43" s="164">
        <f>(H43*N43*0)+(H43*P43*0.5)+(H43*R43*0.75)+(H43*V43*1.25)+(H43*X43*1.5)+(H43*T43)</f>
        <v>0</v>
      </c>
    </row>
    <row r="44" spans="2:27" ht="3" customHeight="1" x14ac:dyDescent="0.2">
      <c r="B44" s="46"/>
      <c r="C44" s="46"/>
      <c r="D44" s="46"/>
      <c r="E44" s="46"/>
      <c r="F44" s="46"/>
      <c r="G44" s="46"/>
      <c r="H44" s="168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168"/>
    </row>
    <row r="45" spans="2:27" x14ac:dyDescent="0.2">
      <c r="B45" s="293" t="s">
        <v>54</v>
      </c>
      <c r="C45" s="46"/>
      <c r="D45" s="172" t="s">
        <v>55</v>
      </c>
      <c r="E45" s="46"/>
      <c r="F45" s="293" t="s">
        <v>22</v>
      </c>
      <c r="G45" s="46"/>
      <c r="H45" s="303">
        <v>7.5</v>
      </c>
      <c r="I45" s="46"/>
      <c r="J45" s="305" t="s">
        <v>19</v>
      </c>
      <c r="K45" s="46"/>
      <c r="L45" s="160"/>
      <c r="M45" s="170"/>
      <c r="N45" s="162"/>
      <c r="O45" s="170"/>
      <c r="P45" s="160"/>
      <c r="Q45" s="170"/>
      <c r="R45" s="160"/>
      <c r="S45" s="170"/>
      <c r="T45" s="160"/>
      <c r="U45" s="170"/>
      <c r="V45" s="160"/>
      <c r="W45" s="170"/>
      <c r="X45" s="160"/>
      <c r="Y45" s="46"/>
      <c r="Z45" s="164">
        <f>(H45*N45*0)+(H45*P45*0.5)+(H45*R45*0.75)+(H45*V45*1.25)+(H45*X45*1.5)+(H45*T45)</f>
        <v>0</v>
      </c>
    </row>
    <row r="46" spans="2:27" x14ac:dyDescent="0.2">
      <c r="B46" s="295"/>
      <c r="C46" s="46"/>
      <c r="D46" s="176" t="s">
        <v>56</v>
      </c>
      <c r="E46" s="46"/>
      <c r="F46" s="295"/>
      <c r="G46" s="46"/>
      <c r="H46" s="304"/>
      <c r="I46" s="46"/>
      <c r="J46" s="30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168"/>
    </row>
    <row r="47" spans="2:27" ht="3" customHeight="1" x14ac:dyDescent="0.2">
      <c r="B47" s="46"/>
      <c r="C47" s="46"/>
      <c r="D47" s="46"/>
      <c r="E47" s="46"/>
      <c r="F47" s="46"/>
      <c r="G47" s="46"/>
      <c r="H47" s="16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168"/>
    </row>
    <row r="48" spans="2:27" x14ac:dyDescent="0.2">
      <c r="B48" s="277" t="s">
        <v>57</v>
      </c>
      <c r="C48" s="46"/>
      <c r="D48" s="171" t="s">
        <v>58</v>
      </c>
      <c r="E48" s="173"/>
      <c r="F48" s="173" t="s">
        <v>59</v>
      </c>
      <c r="G48" s="173"/>
      <c r="H48" s="178">
        <v>8</v>
      </c>
      <c r="I48" s="173"/>
      <c r="J48" s="174" t="s">
        <v>19</v>
      </c>
      <c r="K48" s="46"/>
      <c r="L48" s="160"/>
      <c r="M48" s="179"/>
      <c r="N48" s="162"/>
      <c r="O48" s="179"/>
      <c r="P48" s="160"/>
      <c r="Q48" s="179"/>
      <c r="R48" s="160"/>
      <c r="S48" s="179"/>
      <c r="T48" s="160"/>
      <c r="U48" s="179"/>
      <c r="V48" s="160"/>
      <c r="W48" s="179"/>
      <c r="X48" s="160"/>
      <c r="Y48" s="180"/>
      <c r="Z48" s="164">
        <f>(H48*N48*0)+(H48*P48*0.5)+(H48*R48*0.75)+(H48*V48*1.25)+(H48*X48*1.5)+(H48*T48)</f>
        <v>0</v>
      </c>
      <c r="AA48" s="6"/>
    </row>
    <row r="49" spans="1:27" ht="3" customHeight="1" x14ac:dyDescent="0.2">
      <c r="B49" s="307"/>
      <c r="C49" s="46"/>
      <c r="D49" s="46"/>
      <c r="E49" s="46"/>
      <c r="F49" s="46"/>
      <c r="G49" s="46"/>
      <c r="H49" s="168"/>
      <c r="I49" s="46"/>
      <c r="J49" s="46"/>
      <c r="K49" s="46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7"/>
    </row>
    <row r="50" spans="1:27" x14ac:dyDescent="0.2">
      <c r="B50" s="307"/>
      <c r="C50" s="46"/>
      <c r="D50" s="171" t="s">
        <v>60</v>
      </c>
      <c r="E50" s="173"/>
      <c r="F50" s="173" t="s">
        <v>59</v>
      </c>
      <c r="G50" s="173"/>
      <c r="H50" s="178">
        <v>12.5</v>
      </c>
      <c r="I50" s="173"/>
      <c r="J50" s="174" t="s">
        <v>19</v>
      </c>
      <c r="K50" s="46"/>
      <c r="L50" s="160"/>
      <c r="M50" s="170"/>
      <c r="N50" s="162"/>
      <c r="O50" s="170"/>
      <c r="P50" s="160"/>
      <c r="Q50" s="170"/>
      <c r="R50" s="160"/>
      <c r="S50" s="170"/>
      <c r="T50" s="160"/>
      <c r="U50" s="170"/>
      <c r="V50" s="160"/>
      <c r="W50" s="170"/>
      <c r="X50" s="160"/>
      <c r="Y50" s="46"/>
      <c r="Z50" s="164">
        <f>(H50*N50*0)+(H50*P50*0.5)+(H50*R50*0.75)+(H50*V50*1.25)+(H50*X50*1.5)+(H50*T50)</f>
        <v>0</v>
      </c>
    </row>
    <row r="51" spans="1:27" ht="3" customHeight="1" x14ac:dyDescent="0.2">
      <c r="B51" s="307"/>
      <c r="C51" s="46"/>
      <c r="D51" s="46"/>
      <c r="E51" s="46"/>
      <c r="F51" s="46"/>
      <c r="G51" s="46"/>
      <c r="H51" s="168"/>
      <c r="I51" s="46"/>
      <c r="J51" s="46"/>
      <c r="K51" s="46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7"/>
    </row>
    <row r="52" spans="1:27" x14ac:dyDescent="0.2">
      <c r="B52" s="307"/>
      <c r="C52" s="46"/>
      <c r="D52" s="171" t="s">
        <v>61</v>
      </c>
      <c r="E52" s="173"/>
      <c r="F52" s="173" t="s">
        <v>59</v>
      </c>
      <c r="G52" s="173"/>
      <c r="H52" s="178">
        <v>19.5</v>
      </c>
      <c r="I52" s="173"/>
      <c r="J52" s="174" t="s">
        <v>19</v>
      </c>
      <c r="K52" s="46"/>
      <c r="L52" s="160"/>
      <c r="M52" s="170"/>
      <c r="N52" s="162"/>
      <c r="O52" s="170"/>
      <c r="P52" s="160"/>
      <c r="Q52" s="170"/>
      <c r="R52" s="160"/>
      <c r="S52" s="170"/>
      <c r="T52" s="160"/>
      <c r="U52" s="170"/>
      <c r="V52" s="160"/>
      <c r="W52" s="170"/>
      <c r="X52" s="160"/>
      <c r="Y52" s="46"/>
      <c r="Z52" s="164">
        <f>(H52*N52*0)+(H52*P52*0.5)+(H52*R52*0.75)+(H52*V52*1.25)+(H52*X52*1.5)+(H52*T52)</f>
        <v>0</v>
      </c>
    </row>
    <row r="53" spans="1:27" ht="3" customHeight="1" x14ac:dyDescent="0.2">
      <c r="B53" s="175"/>
      <c r="C53" s="46"/>
      <c r="D53" s="46"/>
      <c r="E53" s="46"/>
      <c r="F53" s="46"/>
      <c r="G53" s="46"/>
      <c r="H53" s="168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168"/>
    </row>
    <row r="54" spans="1:27" x14ac:dyDescent="0.2">
      <c r="B54" s="171" t="s">
        <v>62</v>
      </c>
      <c r="C54" s="173"/>
      <c r="D54" s="189" t="s">
        <v>63</v>
      </c>
      <c r="E54" s="189"/>
      <c r="F54" s="189" t="s">
        <v>64</v>
      </c>
      <c r="G54" s="173"/>
      <c r="H54" s="178">
        <v>16.5</v>
      </c>
      <c r="I54" s="173"/>
      <c r="J54" s="174" t="s">
        <v>19</v>
      </c>
      <c r="K54" s="46"/>
      <c r="L54" s="160"/>
      <c r="M54" s="170"/>
      <c r="N54" s="162"/>
      <c r="O54" s="170"/>
      <c r="P54" s="160"/>
      <c r="Q54" s="170"/>
      <c r="R54" s="160"/>
      <c r="S54" s="170"/>
      <c r="T54" s="160"/>
      <c r="U54" s="170"/>
      <c r="V54" s="160"/>
      <c r="W54" s="170"/>
      <c r="X54" s="160"/>
      <c r="Y54" s="46"/>
      <c r="Z54" s="164">
        <f>(H54*N54*0)+(H54*P54*0.5)+(H54*R54*0.75)+(H54*V54*1.25)+(H54*X54*1.5)+(H54*T54)</f>
        <v>0</v>
      </c>
    </row>
    <row r="55" spans="1:27" ht="3" customHeight="1" x14ac:dyDescent="0.2">
      <c r="B55" s="46"/>
      <c r="C55" s="46"/>
      <c r="D55" s="46"/>
      <c r="E55" s="46"/>
      <c r="F55" s="46"/>
      <c r="G55" s="46"/>
      <c r="H55" s="168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168"/>
    </row>
    <row r="56" spans="1:27" x14ac:dyDescent="0.2">
      <c r="B56" s="171" t="s">
        <v>65</v>
      </c>
      <c r="C56" s="173"/>
      <c r="D56" s="173"/>
      <c r="E56" s="173"/>
      <c r="F56" s="173"/>
      <c r="G56" s="173"/>
      <c r="H56" s="178">
        <v>35</v>
      </c>
      <c r="I56" s="173"/>
      <c r="J56" s="174" t="s">
        <v>19</v>
      </c>
      <c r="K56" s="46"/>
      <c r="L56" s="160"/>
      <c r="M56" s="170"/>
      <c r="N56" s="162"/>
      <c r="O56" s="170"/>
      <c r="P56" s="160"/>
      <c r="Q56" s="170"/>
      <c r="R56" s="160"/>
      <c r="S56" s="170"/>
      <c r="T56" s="160"/>
      <c r="U56" s="170"/>
      <c r="V56" s="160"/>
      <c r="W56" s="170"/>
      <c r="X56" s="160"/>
      <c r="Y56" s="46"/>
      <c r="Z56" s="164">
        <f>(H56*N56*0)+(H56*P56*0.5)+(H56*R56*0.75)+(H56*V56*1.25)+(H56*X56*1.5)+(H56*T56)</f>
        <v>0</v>
      </c>
    </row>
    <row r="57" spans="1:27" ht="3" customHeight="1" x14ac:dyDescent="0.2">
      <c r="B57" s="46"/>
      <c r="C57" s="46"/>
      <c r="D57" s="46"/>
      <c r="E57" s="46"/>
      <c r="F57" s="46"/>
      <c r="G57" s="46"/>
      <c r="H57" s="168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168"/>
    </row>
    <row r="58" spans="1:27" x14ac:dyDescent="0.2">
      <c r="B58" s="171" t="s">
        <v>66</v>
      </c>
      <c r="C58" s="173"/>
      <c r="D58" s="173" t="s">
        <v>39</v>
      </c>
      <c r="E58" s="173"/>
      <c r="F58" s="173"/>
      <c r="G58" s="173"/>
      <c r="H58" s="178">
        <v>17</v>
      </c>
      <c r="I58" s="173"/>
      <c r="J58" s="174" t="s">
        <v>19</v>
      </c>
      <c r="K58" s="46"/>
      <c r="L58" s="160"/>
      <c r="M58" s="163"/>
      <c r="N58" s="162"/>
      <c r="O58" s="163"/>
      <c r="P58" s="160"/>
      <c r="Q58" s="163"/>
      <c r="R58" s="160"/>
      <c r="S58" s="163"/>
      <c r="T58" s="160"/>
      <c r="U58" s="163"/>
      <c r="V58" s="160"/>
      <c r="W58" s="163"/>
      <c r="X58" s="160"/>
      <c r="Y58" s="161"/>
      <c r="Z58" s="164">
        <f>(H58*N58*0)+(H58*P58*0.5)+(H58*R58*0.75)+(H58*V58*1.25)+(H58*X58*1.5)+(H58*T58)</f>
        <v>0</v>
      </c>
    </row>
    <row r="59" spans="1:27" s="1" customFormat="1" ht="3" customHeight="1" x14ac:dyDescent="0.2">
      <c r="A59" s="48"/>
      <c r="B59" s="180"/>
      <c r="C59" s="180"/>
      <c r="D59" s="180"/>
      <c r="E59" s="180"/>
      <c r="F59" s="180"/>
      <c r="G59" s="180"/>
      <c r="H59" s="181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1"/>
      <c r="AA59" s="5"/>
    </row>
    <row r="60" spans="1:27" x14ac:dyDescent="0.2">
      <c r="B60" s="158" t="s">
        <v>67</v>
      </c>
      <c r="C60" s="158"/>
      <c r="D60" s="191" t="s">
        <v>68</v>
      </c>
      <c r="E60" s="158"/>
      <c r="F60" s="190" t="s">
        <v>69</v>
      </c>
      <c r="G60" s="158"/>
      <c r="H60" s="159">
        <v>10</v>
      </c>
      <c r="I60" s="158"/>
      <c r="J60" s="158" t="s">
        <v>37</v>
      </c>
      <c r="K60" s="46"/>
      <c r="L60" s="160"/>
      <c r="M60" s="170"/>
      <c r="N60" s="162"/>
      <c r="O60" s="170"/>
      <c r="P60" s="160"/>
      <c r="Q60" s="170"/>
      <c r="R60" s="160"/>
      <c r="S60" s="170"/>
      <c r="T60" s="160"/>
      <c r="U60" s="170"/>
      <c r="V60" s="160"/>
      <c r="W60" s="170"/>
      <c r="X60" s="160"/>
      <c r="Y60" s="46"/>
      <c r="Z60" s="164">
        <f>(H60*N60*0)+(H60*P60*0.5)+(H60*R60*0.75)+(H60*V60*1.25)+(H60*X60*1.5)+(H60*T60)</f>
        <v>0</v>
      </c>
    </row>
    <row r="61" spans="1:27" ht="3" customHeight="1" x14ac:dyDescent="0.2">
      <c r="B61" s="46"/>
      <c r="C61" s="46"/>
      <c r="D61" s="46"/>
      <c r="E61" s="46"/>
      <c r="F61" s="46"/>
      <c r="G61" s="46"/>
      <c r="H61" s="168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182"/>
      <c r="U61" s="46"/>
      <c r="V61" s="46"/>
      <c r="W61" s="46"/>
      <c r="X61" s="46"/>
      <c r="Y61" s="46"/>
      <c r="Z61" s="168"/>
    </row>
    <row r="62" spans="1:27" x14ac:dyDescent="0.2">
      <c r="B62" s="276" t="s">
        <v>70</v>
      </c>
      <c r="C62" s="158"/>
      <c r="D62" s="158" t="s">
        <v>71</v>
      </c>
      <c r="E62" s="158"/>
      <c r="F62" s="298" t="s">
        <v>72</v>
      </c>
      <c r="G62" s="158"/>
      <c r="H62" s="159">
        <v>2</v>
      </c>
      <c r="I62" s="158"/>
      <c r="J62" s="158" t="s">
        <v>19</v>
      </c>
      <c r="K62" s="46"/>
      <c r="L62" s="160"/>
      <c r="M62" s="170"/>
      <c r="N62" s="162"/>
      <c r="O62" s="170"/>
      <c r="P62" s="160"/>
      <c r="Q62" s="170"/>
      <c r="R62" s="160"/>
      <c r="S62" s="170"/>
      <c r="T62" s="160"/>
      <c r="U62" s="170"/>
      <c r="V62" s="160"/>
      <c r="W62" s="170"/>
      <c r="X62" s="160"/>
      <c r="Y62" s="46"/>
      <c r="Z62" s="164">
        <f>(H62*N62*0)+(H62*P62*0.5)+(H62*R62*0.75)+(H62*V62*1.25)+(H62*X62*1.5)+(H62*T62)</f>
        <v>0</v>
      </c>
    </row>
    <row r="63" spans="1:27" x14ac:dyDescent="0.2">
      <c r="B63" s="276"/>
      <c r="C63" s="158"/>
      <c r="D63" s="158"/>
      <c r="E63" s="158"/>
      <c r="F63" s="299"/>
      <c r="G63" s="158"/>
      <c r="H63" s="159"/>
      <c r="I63" s="158"/>
      <c r="J63" s="158"/>
      <c r="K63" s="46"/>
      <c r="L63" s="183"/>
      <c r="M63" s="163"/>
      <c r="N63" s="184"/>
      <c r="O63" s="163"/>
      <c r="P63" s="183"/>
      <c r="Q63" s="163"/>
      <c r="R63" s="183"/>
      <c r="S63" s="163"/>
      <c r="T63" s="183"/>
      <c r="U63" s="163"/>
      <c r="V63" s="183"/>
      <c r="W63" s="163"/>
      <c r="X63" s="183"/>
      <c r="Y63" s="161"/>
      <c r="Z63" s="185"/>
    </row>
    <row r="64" spans="1:27" x14ac:dyDescent="0.2">
      <c r="B64" s="276"/>
      <c r="C64" s="158"/>
      <c r="D64" s="158" t="s">
        <v>73</v>
      </c>
      <c r="E64" s="158"/>
      <c r="F64" s="299"/>
      <c r="G64" s="158"/>
      <c r="H64" s="159">
        <v>3</v>
      </c>
      <c r="I64" s="158"/>
      <c r="J64" s="158" t="s">
        <v>19</v>
      </c>
      <c r="K64" s="46"/>
      <c r="L64" s="160"/>
      <c r="M64" s="170"/>
      <c r="N64" s="162"/>
      <c r="O64" s="170"/>
      <c r="P64" s="160"/>
      <c r="Q64" s="170"/>
      <c r="R64" s="160"/>
      <c r="S64" s="170"/>
      <c r="T64" s="160"/>
      <c r="U64" s="170"/>
      <c r="V64" s="160"/>
      <c r="W64" s="170"/>
      <c r="X64" s="160"/>
      <c r="Y64" s="46"/>
      <c r="Z64" s="164">
        <f>(H64*N64*0)+(H64*P64*0.5)+(H64*R64*0.75)+(H64*V64*1.25)+(H64*X64*1.5)+(H64*T64)</f>
        <v>0</v>
      </c>
    </row>
    <row r="65" spans="2:26" x14ac:dyDescent="0.2">
      <c r="B65" s="276"/>
      <c r="C65" s="158"/>
      <c r="D65" s="158"/>
      <c r="E65" s="158"/>
      <c r="F65" s="299"/>
      <c r="G65" s="158"/>
      <c r="H65" s="159"/>
      <c r="I65" s="158"/>
      <c r="J65" s="158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168"/>
    </row>
    <row r="66" spans="2:26" x14ac:dyDescent="0.2">
      <c r="B66" s="276"/>
      <c r="C66" s="158"/>
      <c r="D66" s="158" t="s">
        <v>74</v>
      </c>
      <c r="E66" s="158"/>
      <c r="F66" s="299"/>
      <c r="G66" s="158"/>
      <c r="H66" s="159">
        <v>8</v>
      </c>
      <c r="I66" s="158"/>
      <c r="J66" s="158" t="s">
        <v>45</v>
      </c>
      <c r="K66" s="46"/>
      <c r="L66" s="160"/>
      <c r="M66" s="170"/>
      <c r="N66" s="162"/>
      <c r="O66" s="170"/>
      <c r="P66" s="160"/>
      <c r="Q66" s="170"/>
      <c r="R66" s="160"/>
      <c r="S66" s="170"/>
      <c r="T66" s="160"/>
      <c r="U66" s="170"/>
      <c r="V66" s="160"/>
      <c r="W66" s="170"/>
      <c r="X66" s="160"/>
      <c r="Y66" s="46"/>
      <c r="Z66" s="164">
        <f>(H66*N66*0)+(H66*P66*0.5)+(H66*R66*0.75)+(H66*V66*1.25)+(H66*X66*1.5)+(H66*T66)</f>
        <v>0</v>
      </c>
    </row>
    <row r="67" spans="2:26" x14ac:dyDescent="0.2">
      <c r="B67" s="276"/>
      <c r="C67" s="158"/>
      <c r="D67" s="158"/>
      <c r="E67" s="158"/>
      <c r="F67" s="299"/>
      <c r="G67" s="158"/>
      <c r="H67" s="159"/>
      <c r="I67" s="158"/>
      <c r="J67" s="158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168"/>
    </row>
    <row r="68" spans="2:26" x14ac:dyDescent="0.2">
      <c r="B68" s="276"/>
      <c r="C68" s="158"/>
      <c r="D68" s="158" t="s">
        <v>75</v>
      </c>
      <c r="E68" s="158"/>
      <c r="F68" s="300"/>
      <c r="G68" s="158"/>
      <c r="H68" s="159">
        <v>12</v>
      </c>
      <c r="I68" s="158"/>
      <c r="J68" s="158" t="s">
        <v>45</v>
      </c>
      <c r="K68" s="46"/>
      <c r="L68" s="160"/>
      <c r="M68" s="170"/>
      <c r="N68" s="162"/>
      <c r="O68" s="170"/>
      <c r="P68" s="160"/>
      <c r="Q68" s="170"/>
      <c r="R68" s="160"/>
      <c r="S68" s="170"/>
      <c r="T68" s="160"/>
      <c r="U68" s="170"/>
      <c r="V68" s="160"/>
      <c r="W68" s="170"/>
      <c r="X68" s="160"/>
      <c r="Y68" s="46"/>
      <c r="Z68" s="164">
        <f>(H68*N68*0)+(H68*P68*0.5)+(H68*R68*0.75)+(H68*V68*1.25)+(H68*X68*1.5)+(H68*T68)</f>
        <v>0</v>
      </c>
    </row>
    <row r="69" spans="2:26" x14ac:dyDescent="0.2">
      <c r="B69" s="46"/>
      <c r="C69" s="46"/>
      <c r="D69" s="46"/>
      <c r="E69" s="46"/>
      <c r="F69" s="46"/>
      <c r="G69" s="46"/>
      <c r="H69" s="168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168"/>
    </row>
    <row r="70" spans="2:26" x14ac:dyDescent="0.2">
      <c r="B70" s="276" t="s">
        <v>76</v>
      </c>
      <c r="C70" s="158"/>
      <c r="D70" s="158" t="s">
        <v>77</v>
      </c>
      <c r="E70" s="158"/>
      <c r="F70" s="158"/>
      <c r="G70" s="158"/>
      <c r="H70" s="159">
        <v>14</v>
      </c>
      <c r="I70" s="158"/>
      <c r="J70" s="158" t="s">
        <v>45</v>
      </c>
      <c r="K70" s="46"/>
      <c r="L70" s="160"/>
      <c r="M70" s="170"/>
      <c r="N70" s="162"/>
      <c r="O70" s="170"/>
      <c r="P70" s="160"/>
      <c r="Q70" s="170"/>
      <c r="R70" s="160"/>
      <c r="S70" s="170"/>
      <c r="T70" s="160"/>
      <c r="U70" s="170"/>
      <c r="V70" s="160"/>
      <c r="W70" s="170"/>
      <c r="X70" s="160"/>
      <c r="Y70" s="46"/>
      <c r="Z70" s="164">
        <f>(H70*N70*0)+(H70*P70*0.5)+(H70*R70*0.75)+(H70*V70*1.25)+(H70*X70*1.5)+(H70*T70)</f>
        <v>0</v>
      </c>
    </row>
    <row r="71" spans="2:26" x14ac:dyDescent="0.2">
      <c r="B71" s="276"/>
      <c r="C71" s="158"/>
      <c r="D71" s="158" t="s">
        <v>78</v>
      </c>
      <c r="E71" s="158"/>
      <c r="F71" s="158"/>
      <c r="G71" s="158"/>
      <c r="H71" s="159">
        <v>3.5</v>
      </c>
      <c r="I71" s="158"/>
      <c r="J71" s="158" t="s">
        <v>19</v>
      </c>
      <c r="K71" s="46"/>
      <c r="L71" s="160"/>
      <c r="M71" s="170"/>
      <c r="N71" s="162"/>
      <c r="O71" s="170"/>
      <c r="P71" s="160"/>
      <c r="Q71" s="170"/>
      <c r="R71" s="160"/>
      <c r="S71" s="170"/>
      <c r="T71" s="160"/>
      <c r="U71" s="170"/>
      <c r="V71" s="160"/>
      <c r="W71" s="170"/>
      <c r="X71" s="160"/>
      <c r="Y71" s="46"/>
      <c r="Z71" s="164">
        <f>(H71*N71*0)+(H71*P71*0.5)+(H71*R71*0.75)+(H71*V71*1.25)+(H71*X71*1.5)+(H71*T71)</f>
        <v>0</v>
      </c>
    </row>
    <row r="72" spans="2:26" x14ac:dyDescent="0.2">
      <c r="B72" s="46"/>
      <c r="C72" s="46"/>
      <c r="D72" s="46"/>
      <c r="E72" s="46"/>
      <c r="F72" s="46"/>
      <c r="G72" s="46"/>
      <c r="H72" s="168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168"/>
    </row>
    <row r="73" spans="2:26" x14ac:dyDescent="0.2">
      <c r="B73" s="158" t="s">
        <v>79</v>
      </c>
      <c r="C73" s="158"/>
      <c r="D73" s="277" t="s">
        <v>80</v>
      </c>
      <c r="E73" s="158"/>
      <c r="F73" s="301"/>
      <c r="G73" s="158"/>
      <c r="H73" s="159">
        <v>6</v>
      </c>
      <c r="I73" s="158"/>
      <c r="J73" s="158" t="s">
        <v>19</v>
      </c>
      <c r="K73" s="46"/>
      <c r="L73" s="160"/>
      <c r="M73" s="170"/>
      <c r="N73" s="162"/>
      <c r="O73" s="170"/>
      <c r="P73" s="160"/>
      <c r="Q73" s="170"/>
      <c r="R73" s="160"/>
      <c r="S73" s="170"/>
      <c r="T73" s="160"/>
      <c r="U73" s="170"/>
      <c r="V73" s="160"/>
      <c r="W73" s="170"/>
      <c r="X73" s="160"/>
      <c r="Y73" s="46"/>
      <c r="Z73" s="164">
        <f>(H73*N73*0)+(H73*P73*0.5)+(H73*R73*0.75)+(H73*V73*1.25)+(H73*X73*1.5)+(H73*T73)</f>
        <v>0</v>
      </c>
    </row>
    <row r="74" spans="2:26" x14ac:dyDescent="0.2">
      <c r="B74" s="158" t="s">
        <v>81</v>
      </c>
      <c r="C74" s="158"/>
      <c r="D74" s="278"/>
      <c r="E74" s="158"/>
      <c r="F74" s="302"/>
      <c r="G74" s="158"/>
      <c r="H74" s="159">
        <v>12</v>
      </c>
      <c r="I74" s="158"/>
      <c r="J74" s="158" t="s">
        <v>19</v>
      </c>
      <c r="K74" s="46"/>
      <c r="L74" s="160"/>
      <c r="M74" s="170"/>
      <c r="N74" s="162"/>
      <c r="O74" s="170"/>
      <c r="P74" s="160"/>
      <c r="Q74" s="170"/>
      <c r="R74" s="160"/>
      <c r="S74" s="170"/>
      <c r="T74" s="160"/>
      <c r="U74" s="170"/>
      <c r="V74" s="160"/>
      <c r="W74" s="170"/>
      <c r="X74" s="160"/>
      <c r="Y74" s="46"/>
      <c r="Z74" s="164">
        <f>(H74*N74*0)+(H74*P74*0.5)+(H74*R74*0.75)+(H74*V74*1.25)+(H74*X74*1.5)+(H74*T74)</f>
        <v>0</v>
      </c>
    </row>
    <row r="75" spans="2:26" x14ac:dyDescent="0.2">
      <c r="B75" s="46"/>
      <c r="C75" s="46"/>
      <c r="D75" s="46"/>
      <c r="E75" s="46"/>
      <c r="F75" s="46"/>
      <c r="G75" s="46"/>
      <c r="H75" s="168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168"/>
    </row>
    <row r="76" spans="2:26" x14ac:dyDescent="0.2">
      <c r="B76" s="284" t="s">
        <v>82</v>
      </c>
      <c r="C76" s="158"/>
      <c r="D76" s="158" t="s">
        <v>83</v>
      </c>
      <c r="E76" s="158"/>
      <c r="F76" s="158"/>
      <c r="G76" s="158"/>
      <c r="H76" s="159">
        <v>5</v>
      </c>
      <c r="I76" s="158"/>
      <c r="J76" s="158" t="s">
        <v>19</v>
      </c>
      <c r="K76" s="46"/>
      <c r="L76" s="160"/>
      <c r="M76" s="170"/>
      <c r="N76" s="162"/>
      <c r="O76" s="170"/>
      <c r="P76" s="160"/>
      <c r="Q76" s="170"/>
      <c r="R76" s="160"/>
      <c r="S76" s="170"/>
      <c r="T76" s="160"/>
      <c r="U76" s="170"/>
      <c r="V76" s="160"/>
      <c r="W76" s="170"/>
      <c r="X76" s="160"/>
      <c r="Y76" s="46"/>
      <c r="Z76" s="164">
        <f>(H76*N76*0)+(H76*P76*0.5)+(H76*R76*0.75)+(H76*V76*1.25)+(H76*X76*1.5)+(H76*T76)</f>
        <v>0</v>
      </c>
    </row>
    <row r="77" spans="2:26" x14ac:dyDescent="0.2">
      <c r="B77" s="286"/>
      <c r="C77" s="158"/>
      <c r="D77" s="158" t="s">
        <v>84</v>
      </c>
      <c r="E77" s="158"/>
      <c r="F77" s="158"/>
      <c r="G77" s="158"/>
      <c r="H77" s="159">
        <v>10</v>
      </c>
      <c r="I77" s="158"/>
      <c r="J77" s="158" t="s">
        <v>19</v>
      </c>
      <c r="K77" s="46"/>
      <c r="L77" s="160"/>
      <c r="M77" s="170"/>
      <c r="N77" s="162"/>
      <c r="O77" s="170"/>
      <c r="P77" s="160"/>
      <c r="Q77" s="170"/>
      <c r="R77" s="160"/>
      <c r="S77" s="170"/>
      <c r="T77" s="160"/>
      <c r="U77" s="170"/>
      <c r="V77" s="160"/>
      <c r="W77" s="170"/>
      <c r="X77" s="160"/>
      <c r="Y77" s="46"/>
      <c r="Z77" s="164">
        <f>(H77*N77*0)+(H77*P77*0.5)+(H77*R77*0.75)+(H77*V77*1.25)+(H77*X77*1.5)+(H77*T77)</f>
        <v>0</v>
      </c>
    </row>
    <row r="78" spans="2:26" x14ac:dyDescent="0.2">
      <c r="B78" s="46"/>
      <c r="C78" s="46"/>
      <c r="D78" s="46"/>
      <c r="E78" s="46"/>
      <c r="F78" s="46"/>
      <c r="G78" s="46"/>
      <c r="H78" s="168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168"/>
    </row>
    <row r="79" spans="2:26" x14ac:dyDescent="0.2">
      <c r="B79" s="158" t="s">
        <v>85</v>
      </c>
      <c r="C79" s="158"/>
      <c r="D79" s="158" t="s">
        <v>86</v>
      </c>
      <c r="E79" s="158"/>
      <c r="F79" s="158"/>
      <c r="G79" s="158"/>
      <c r="H79" s="159">
        <v>5</v>
      </c>
      <c r="I79" s="158"/>
      <c r="J79" s="158" t="s">
        <v>45</v>
      </c>
      <c r="K79" s="46"/>
      <c r="L79" s="160"/>
      <c r="M79" s="170"/>
      <c r="N79" s="162"/>
      <c r="O79" s="170"/>
      <c r="P79" s="160"/>
      <c r="Q79" s="170"/>
      <c r="R79" s="160"/>
      <c r="S79" s="170"/>
      <c r="T79" s="160"/>
      <c r="U79" s="170"/>
      <c r="V79" s="160"/>
      <c r="W79" s="170"/>
      <c r="X79" s="160"/>
      <c r="Y79" s="46"/>
      <c r="Z79" s="164">
        <f>(H79*N79*0)+(H79*P79*0.5)+(H79*R79*0.75)+(H79*V79*1.25)+(H79*X79*1.5)+(H79*T79)</f>
        <v>0</v>
      </c>
    </row>
    <row r="80" spans="2:26" x14ac:dyDescent="0.2">
      <c r="B80" s="46"/>
      <c r="C80" s="46"/>
      <c r="D80" s="46"/>
      <c r="E80" s="46"/>
      <c r="F80" s="46"/>
      <c r="G80" s="46"/>
      <c r="H80" s="168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168"/>
    </row>
    <row r="81" spans="2:26" x14ac:dyDescent="0.2">
      <c r="B81" s="158" t="s">
        <v>87</v>
      </c>
      <c r="C81" s="158"/>
      <c r="D81" s="158" t="s">
        <v>88</v>
      </c>
      <c r="E81" s="158"/>
      <c r="F81" s="158" t="s">
        <v>89</v>
      </c>
      <c r="G81" s="158"/>
      <c r="H81" s="159">
        <v>0.5</v>
      </c>
      <c r="I81" s="158"/>
      <c r="J81" s="158" t="s">
        <v>45</v>
      </c>
      <c r="K81" s="46"/>
      <c r="L81" s="160"/>
      <c r="M81" s="170"/>
      <c r="N81" s="162"/>
      <c r="O81" s="170"/>
      <c r="P81" s="160"/>
      <c r="Q81" s="170"/>
      <c r="R81" s="160"/>
      <c r="S81" s="170"/>
      <c r="T81" s="160"/>
      <c r="U81" s="170"/>
      <c r="V81" s="160"/>
      <c r="W81" s="170"/>
      <c r="X81" s="160"/>
      <c r="Y81" s="46"/>
      <c r="Z81" s="164">
        <f>(H81*N81*0)+(H81*P81*0.5)+(H81*R81*0.75)+(H81*V81*1.25)+(H81*X81*1.5)+(H81*T81)</f>
        <v>0</v>
      </c>
    </row>
    <row r="82" spans="2:26" x14ac:dyDescent="0.2">
      <c r="B82" s="46"/>
      <c r="C82" s="46"/>
      <c r="D82" s="46"/>
      <c r="E82" s="46"/>
      <c r="F82" s="46"/>
      <c r="G82" s="46"/>
      <c r="H82" s="168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168"/>
    </row>
    <row r="83" spans="2:26" x14ac:dyDescent="0.2">
      <c r="B83" s="158" t="s">
        <v>90</v>
      </c>
      <c r="C83" s="158"/>
      <c r="D83" s="158"/>
      <c r="E83" s="158"/>
      <c r="F83" s="158" t="s">
        <v>91</v>
      </c>
      <c r="G83" s="158"/>
      <c r="H83" s="159">
        <v>2</v>
      </c>
      <c r="I83" s="158"/>
      <c r="J83" s="158" t="s">
        <v>45</v>
      </c>
      <c r="K83" s="46"/>
      <c r="L83" s="160"/>
      <c r="M83" s="46"/>
      <c r="N83" s="160"/>
      <c r="O83" s="46"/>
      <c r="P83" s="160"/>
      <c r="Q83" s="46"/>
      <c r="R83" s="160"/>
      <c r="S83" s="46"/>
      <c r="T83" s="160"/>
      <c r="U83" s="46"/>
      <c r="V83" s="160"/>
      <c r="W83" s="46"/>
      <c r="X83" s="160"/>
      <c r="Y83" s="46"/>
      <c r="Z83" s="164">
        <f>(H83*N83*0)+(H83*P83*0.5)+(H83*R83*0.75)+(H83*V83*1.25)+(H83*X83*1.5)+(H83*T83)</f>
        <v>0</v>
      </c>
    </row>
    <row r="84" spans="2:26" x14ac:dyDescent="0.2">
      <c r="B84" s="46"/>
      <c r="C84" s="46"/>
      <c r="D84" s="46"/>
      <c r="E84" s="46"/>
      <c r="F84" s="46"/>
      <c r="G84" s="46"/>
      <c r="H84" s="168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168"/>
    </row>
    <row r="85" spans="2:26" x14ac:dyDescent="0.2">
      <c r="B85" s="158" t="s">
        <v>92</v>
      </c>
      <c r="C85" s="158"/>
      <c r="D85" s="158" t="s">
        <v>93</v>
      </c>
      <c r="E85" s="158"/>
      <c r="F85" s="158" t="s">
        <v>94</v>
      </c>
      <c r="G85" s="158"/>
      <c r="H85" s="159">
        <v>2.5</v>
      </c>
      <c r="I85" s="158"/>
      <c r="J85" s="158" t="s">
        <v>45</v>
      </c>
      <c r="K85" s="46"/>
      <c r="L85" s="160"/>
      <c r="M85" s="170"/>
      <c r="N85" s="162"/>
      <c r="O85" s="170"/>
      <c r="P85" s="160"/>
      <c r="Q85" s="170"/>
      <c r="R85" s="160"/>
      <c r="S85" s="170"/>
      <c r="T85" s="160"/>
      <c r="U85" s="170"/>
      <c r="V85" s="160"/>
      <c r="W85" s="170"/>
      <c r="X85" s="160"/>
      <c r="Y85" s="46"/>
      <c r="Z85" s="164">
        <f>(H85*N85*0)+(H85*P85*0.5)+(H85*R85*0.75)+(H85*V85*1.25)+(H85*X85*1.5)+(H85*T85)</f>
        <v>0</v>
      </c>
    </row>
    <row r="86" spans="2:26" x14ac:dyDescent="0.2">
      <c r="B86" s="46"/>
      <c r="C86" s="46"/>
      <c r="D86" s="46"/>
      <c r="E86" s="46"/>
      <c r="F86" s="46"/>
      <c r="G86" s="46"/>
      <c r="H86" s="168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168"/>
    </row>
    <row r="87" spans="2:26" x14ac:dyDescent="0.2">
      <c r="B87" s="296" t="s">
        <v>95</v>
      </c>
      <c r="C87" s="158"/>
      <c r="D87" s="158" t="s">
        <v>96</v>
      </c>
      <c r="E87" s="158"/>
      <c r="F87" s="158" t="s">
        <v>97</v>
      </c>
      <c r="G87" s="158"/>
      <c r="H87" s="159">
        <v>1</v>
      </c>
      <c r="I87" s="158"/>
      <c r="J87" s="158" t="s">
        <v>37</v>
      </c>
      <c r="K87" s="46"/>
      <c r="L87" s="160"/>
      <c r="M87" s="170"/>
      <c r="N87" s="162"/>
      <c r="O87" s="170"/>
      <c r="P87" s="160"/>
      <c r="Q87" s="170"/>
      <c r="R87" s="160"/>
      <c r="S87" s="170"/>
      <c r="T87" s="160"/>
      <c r="U87" s="160"/>
      <c r="V87" s="160"/>
      <c r="W87" s="170"/>
      <c r="X87" s="160"/>
      <c r="Y87" s="46"/>
      <c r="Z87" s="164">
        <f>(H87*N87*0)+(H87*P87*0.5)+(H87*R87*0.75)+(H87*V87*1.25)+(H87*X87*1.5)+(H87*T87)</f>
        <v>0</v>
      </c>
    </row>
    <row r="88" spans="2:26" x14ac:dyDescent="0.2">
      <c r="B88" s="296"/>
      <c r="C88" s="158"/>
      <c r="D88" s="158" t="s">
        <v>98</v>
      </c>
      <c r="E88" s="158"/>
      <c r="F88" s="158" t="s">
        <v>97</v>
      </c>
      <c r="G88" s="158"/>
      <c r="H88" s="159">
        <v>2</v>
      </c>
      <c r="I88" s="158"/>
      <c r="J88" s="158" t="s">
        <v>37</v>
      </c>
      <c r="K88" s="46"/>
      <c r="L88" s="160"/>
      <c r="M88" s="170"/>
      <c r="N88" s="162"/>
      <c r="O88" s="170"/>
      <c r="P88" s="160"/>
      <c r="Q88" s="170"/>
      <c r="R88" s="160"/>
      <c r="S88" s="170"/>
      <c r="T88" s="160"/>
      <c r="U88" s="160"/>
      <c r="V88" s="160"/>
      <c r="W88" s="170"/>
      <c r="X88" s="160"/>
      <c r="Y88" s="46"/>
      <c r="Z88" s="164">
        <f>(H88*N88*0)+(H88*P88*0.5)+(H88*R88*0.75)+(H88*V88*1.25)+(H88*X88*1.5)+(H88*T88)</f>
        <v>0</v>
      </c>
    </row>
    <row r="89" spans="2:26" x14ac:dyDescent="0.2">
      <c r="B89" s="296"/>
      <c r="C89" s="158"/>
      <c r="D89" s="158" t="s">
        <v>99</v>
      </c>
      <c r="E89" s="158"/>
      <c r="F89" s="158" t="s">
        <v>97</v>
      </c>
      <c r="G89" s="158"/>
      <c r="H89" s="159">
        <v>2</v>
      </c>
      <c r="I89" s="158"/>
      <c r="J89" s="158" t="s">
        <v>37</v>
      </c>
      <c r="K89" s="46"/>
      <c r="L89" s="160"/>
      <c r="M89" s="170"/>
      <c r="N89" s="162"/>
      <c r="O89" s="170"/>
      <c r="P89" s="160"/>
      <c r="Q89" s="170"/>
      <c r="R89" s="160"/>
      <c r="S89" s="170"/>
      <c r="T89" s="160"/>
      <c r="U89" s="170"/>
      <c r="V89" s="160"/>
      <c r="W89" s="170"/>
      <c r="X89" s="160"/>
      <c r="Y89" s="46"/>
      <c r="Z89" s="164">
        <f>(H89*N89*0)+(H89*P89*0.5)+(H89*R89*0.75)+(H89*V89*1.25)+(H89*X89*1.5)+(H89*T89)</f>
        <v>0</v>
      </c>
    </row>
    <row r="90" spans="2:26" x14ac:dyDescent="0.2">
      <c r="B90" s="296"/>
      <c r="C90" s="158"/>
      <c r="D90" s="158" t="s">
        <v>100</v>
      </c>
      <c r="E90" s="158"/>
      <c r="F90" s="158" t="s">
        <v>27</v>
      </c>
      <c r="G90" s="158"/>
      <c r="H90" s="159">
        <v>2</v>
      </c>
      <c r="I90" s="158"/>
      <c r="J90" s="158" t="s">
        <v>19</v>
      </c>
      <c r="K90" s="46"/>
      <c r="L90" s="160"/>
      <c r="M90" s="170"/>
      <c r="N90" s="162"/>
      <c r="O90" s="170"/>
      <c r="P90" s="160"/>
      <c r="Q90" s="170"/>
      <c r="R90" s="160"/>
      <c r="S90" s="170"/>
      <c r="T90" s="160"/>
      <c r="U90" s="170"/>
      <c r="V90" s="160"/>
      <c r="W90" s="170"/>
      <c r="X90" s="160"/>
      <c r="Y90" s="46"/>
      <c r="Z90" s="164">
        <f>(H90*N90*0)+(H90*P90*0.5)+(H90*R90*0.75)+(H90*V90*1.25)+(H90*X90*1.5)+(H90*T90)</f>
        <v>0</v>
      </c>
    </row>
    <row r="91" spans="2:26" x14ac:dyDescent="0.2">
      <c r="B91" s="46"/>
      <c r="C91" s="46"/>
      <c r="D91" s="46"/>
      <c r="E91" s="46"/>
      <c r="F91" s="46"/>
      <c r="G91" s="46"/>
      <c r="H91" s="168"/>
      <c r="I91" s="46"/>
      <c r="J91" s="46"/>
      <c r="K91" s="46"/>
      <c r="L91" s="46"/>
      <c r="M91" s="46"/>
      <c r="N91" s="46"/>
      <c r="O91" s="46"/>
      <c r="P91" s="297" t="s">
        <v>101</v>
      </c>
      <c r="Q91" s="297"/>
      <c r="R91" s="297"/>
      <c r="S91" s="297"/>
      <c r="T91" s="297"/>
      <c r="U91" s="297"/>
      <c r="V91" s="297"/>
      <c r="W91" s="297"/>
      <c r="X91" s="297"/>
      <c r="Y91" s="46"/>
      <c r="Z91" s="180"/>
    </row>
    <row r="92" spans="2:26" ht="15" thickBot="1" x14ac:dyDescent="0.25">
      <c r="B92" s="46"/>
      <c r="C92" s="46"/>
      <c r="D92" s="46"/>
      <c r="E92" s="46"/>
      <c r="F92" s="46"/>
      <c r="G92" s="46"/>
      <c r="H92" s="168"/>
      <c r="I92" s="46"/>
      <c r="J92" s="46"/>
      <c r="K92" s="46"/>
      <c r="L92" s="46"/>
      <c r="M92" s="46"/>
      <c r="N92" s="46"/>
      <c r="O92" s="46"/>
      <c r="P92" s="297"/>
      <c r="Q92" s="297"/>
      <c r="R92" s="297"/>
      <c r="S92" s="297"/>
      <c r="T92" s="297"/>
      <c r="U92" s="297"/>
      <c r="V92" s="297"/>
      <c r="W92" s="297"/>
      <c r="X92" s="297"/>
      <c r="Y92" s="46"/>
      <c r="Z92" s="186">
        <f>SUM(Z5:Z90)</f>
        <v>0</v>
      </c>
    </row>
    <row r="93" spans="2:26" ht="15" thickTop="1" x14ac:dyDescent="0.2">
      <c r="B93" s="188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</row>
    <row r="94" spans="2:26" x14ac:dyDescent="0.2">
      <c r="H94" s="4"/>
    </row>
    <row r="95" spans="2:26" x14ac:dyDescent="0.2">
      <c r="H95" s="4"/>
    </row>
    <row r="96" spans="2:26" x14ac:dyDescent="0.2">
      <c r="H96" s="4"/>
    </row>
    <row r="97" spans="8:8" x14ac:dyDescent="0.2">
      <c r="H97" s="4"/>
    </row>
    <row r="98" spans="8:8" x14ac:dyDescent="0.2">
      <c r="H98" s="4"/>
    </row>
    <row r="99" spans="8:8" x14ac:dyDescent="0.2">
      <c r="H99" s="4"/>
    </row>
    <row r="100" spans="8:8" x14ac:dyDescent="0.2">
      <c r="H100" s="4"/>
    </row>
    <row r="101" spans="8:8" x14ac:dyDescent="0.2">
      <c r="H101" s="4"/>
    </row>
    <row r="102" spans="8:8" x14ac:dyDescent="0.2">
      <c r="H102" s="4"/>
    </row>
    <row r="103" spans="8:8" x14ac:dyDescent="0.2">
      <c r="H103" s="4"/>
    </row>
    <row r="104" spans="8:8" x14ac:dyDescent="0.2">
      <c r="H104" s="4"/>
    </row>
    <row r="105" spans="8:8" x14ac:dyDescent="0.2">
      <c r="H105" s="4"/>
    </row>
    <row r="106" spans="8:8" x14ac:dyDescent="0.2">
      <c r="H106" s="4"/>
    </row>
    <row r="107" spans="8:8" x14ac:dyDescent="0.2">
      <c r="H107" s="4"/>
    </row>
    <row r="108" spans="8:8" x14ac:dyDescent="0.2">
      <c r="H108" s="4"/>
    </row>
    <row r="109" spans="8:8" x14ac:dyDescent="0.2">
      <c r="H109" s="4"/>
    </row>
  </sheetData>
  <sheetProtection sheet="1" objects="1" scenarios="1" selectLockedCells="1"/>
  <mergeCells count="29">
    <mergeCell ref="B45:B46"/>
    <mergeCell ref="F45:F46"/>
    <mergeCell ref="H45:H46"/>
    <mergeCell ref="J45:J46"/>
    <mergeCell ref="B48:B52"/>
    <mergeCell ref="B76:B77"/>
    <mergeCell ref="B87:B90"/>
    <mergeCell ref="P91:X92"/>
    <mergeCell ref="B62:B68"/>
    <mergeCell ref="F62:F68"/>
    <mergeCell ref="B70:B71"/>
    <mergeCell ref="D73:D74"/>
    <mergeCell ref="F73:F74"/>
    <mergeCell ref="D21:D23"/>
    <mergeCell ref="B37:B43"/>
    <mergeCell ref="F37:F39"/>
    <mergeCell ref="H37:H39"/>
    <mergeCell ref="J37:J39"/>
    <mergeCell ref="F41:F43"/>
    <mergeCell ref="B21:B23"/>
    <mergeCell ref="B2:Z2"/>
    <mergeCell ref="P3:R3"/>
    <mergeCell ref="V3:X3"/>
    <mergeCell ref="B6:B11"/>
    <mergeCell ref="D6:D8"/>
    <mergeCell ref="D10:D11"/>
    <mergeCell ref="F10:F11"/>
    <mergeCell ref="H10:H11"/>
    <mergeCell ref="J10:J11"/>
  </mergeCells>
  <pageMargins left="0.31496062992125984" right="0.31496062992125984" top="0.59055118110236227" bottom="0.39370078740157483" header="0.31496062992125984" footer="0.31496062992125984"/>
  <pageSetup paperSize="9" orientation="landscape" horizontalDpi="0" verticalDpi="0" r:id="rId1"/>
  <headerFooter>
    <oddFooter>&amp;L&amp;8Richtlinien des Landesverbandes Schleswig-Holstein der Gartenfreunde e.V.für die Bewertung und Entschädigung von Anpflanzungen und Anlagen nach
§ 11 Abs. 1 des Bundeskleingartengesetzes (BKleinG) (Bewertungsrichtlinien) &amp;R&amp;9Seite &amp;P # &amp;N</oddFooter>
  </headerFooter>
  <rowBreaks count="2" manualBreakCount="2">
    <brk id="36" max="16383" man="1"/>
    <brk id="7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58"/>
  <sheetViews>
    <sheetView view="pageLayout" topLeftCell="A28" zoomScale="90" zoomScaleNormal="100" zoomScalePageLayoutView="90" workbookViewId="0">
      <selection activeCell="F51" sqref="F51"/>
    </sheetView>
  </sheetViews>
  <sheetFormatPr baseColWidth="10" defaultRowHeight="15" x14ac:dyDescent="0.25"/>
  <cols>
    <col min="1" max="1" width="1" customWidth="1"/>
    <col min="2" max="2" width="39" customWidth="1"/>
    <col min="3" max="3" width="9.28515625" customWidth="1"/>
    <col min="4" max="4" width="6.42578125" customWidth="1"/>
    <col min="5" max="5" width="9.140625" customWidth="1"/>
    <col min="6" max="6" width="10" customWidth="1"/>
    <col min="7" max="7" width="11" customWidth="1"/>
    <col min="8" max="8" width="1.140625" customWidth="1"/>
  </cols>
  <sheetData>
    <row r="1" spans="2:14" ht="66.75" customHeight="1" x14ac:dyDescent="0.25">
      <c r="B1" s="310"/>
      <c r="C1" s="310"/>
      <c r="D1" s="310"/>
      <c r="E1" s="310"/>
      <c r="F1" s="310"/>
      <c r="G1" s="310"/>
    </row>
    <row r="2" spans="2:14" ht="36" customHeight="1" x14ac:dyDescent="0.3">
      <c r="B2" s="311" t="s">
        <v>272</v>
      </c>
      <c r="C2" s="311"/>
      <c r="D2" s="311"/>
      <c r="E2" s="311"/>
      <c r="F2" s="311"/>
      <c r="G2" s="311"/>
      <c r="H2" s="192"/>
      <c r="I2" s="192"/>
      <c r="J2" s="192"/>
      <c r="K2" s="192"/>
      <c r="L2" s="192"/>
      <c r="M2" s="192"/>
      <c r="N2" s="192"/>
    </row>
    <row r="3" spans="2:14" x14ac:dyDescent="0.25">
      <c r="B3" s="35" t="s">
        <v>204</v>
      </c>
    </row>
    <row r="4" spans="2:14" ht="5.25" customHeight="1" x14ac:dyDescent="0.25"/>
    <row r="5" spans="2:14" x14ac:dyDescent="0.25">
      <c r="B5" s="99" t="s">
        <v>205</v>
      </c>
      <c r="C5" s="123"/>
      <c r="D5" s="99" t="s">
        <v>115</v>
      </c>
      <c r="E5" s="99" t="s">
        <v>206</v>
      </c>
      <c r="F5" s="99"/>
      <c r="G5" s="99"/>
    </row>
    <row r="6" spans="2:14" ht="5.25" customHeight="1" x14ac:dyDescent="0.25"/>
    <row r="7" spans="2:14" x14ac:dyDescent="0.25">
      <c r="B7" s="99" t="s">
        <v>207</v>
      </c>
      <c r="C7" s="123"/>
      <c r="D7" s="99" t="s">
        <v>115</v>
      </c>
      <c r="E7" s="99" t="s">
        <v>208</v>
      </c>
      <c r="F7" s="99"/>
      <c r="G7" s="99"/>
    </row>
    <row r="8" spans="2:14" ht="5.25" customHeight="1" x14ac:dyDescent="0.25"/>
    <row r="9" spans="2:14" x14ac:dyDescent="0.25">
      <c r="B9" s="99" t="s">
        <v>209</v>
      </c>
      <c r="C9" s="123"/>
      <c r="D9" s="99" t="s">
        <v>115</v>
      </c>
      <c r="E9" s="99" t="s">
        <v>208</v>
      </c>
      <c r="F9" s="99"/>
      <c r="G9" s="99"/>
    </row>
    <row r="10" spans="2:14" ht="5.25" customHeight="1" x14ac:dyDescent="0.25"/>
    <row r="11" spans="2:14" x14ac:dyDescent="0.25">
      <c r="B11" s="99" t="s">
        <v>210</v>
      </c>
      <c r="C11" s="123"/>
      <c r="D11" s="99" t="s">
        <v>115</v>
      </c>
      <c r="E11" s="99" t="s">
        <v>211</v>
      </c>
      <c r="F11" s="99"/>
      <c r="G11" s="99"/>
    </row>
    <row r="12" spans="2:14" ht="5.25" customHeight="1" x14ac:dyDescent="0.25">
      <c r="E12" s="34"/>
    </row>
    <row r="13" spans="2:14" x14ac:dyDescent="0.25">
      <c r="B13" s="99" t="s">
        <v>212</v>
      </c>
      <c r="C13" s="123"/>
      <c r="D13" s="99" t="s">
        <v>115</v>
      </c>
      <c r="E13" s="99" t="s">
        <v>211</v>
      </c>
      <c r="F13" s="99"/>
      <c r="G13" s="99"/>
    </row>
    <row r="14" spans="2:14" ht="5.25" customHeight="1" x14ac:dyDescent="0.25"/>
    <row r="15" spans="2:14" x14ac:dyDescent="0.25">
      <c r="B15" s="99" t="s">
        <v>213</v>
      </c>
      <c r="C15" s="123"/>
      <c r="D15" s="99" t="s">
        <v>115</v>
      </c>
      <c r="E15" s="99" t="s">
        <v>208</v>
      </c>
      <c r="F15" s="99"/>
      <c r="G15" s="99"/>
    </row>
    <row r="16" spans="2:14" ht="5.25" customHeight="1" x14ac:dyDescent="0.25">
      <c r="E16" s="34"/>
    </row>
    <row r="17" spans="2:7" x14ac:dyDescent="0.25">
      <c r="B17" s="99" t="s">
        <v>214</v>
      </c>
      <c r="C17" s="123"/>
      <c r="D17" s="99" t="s">
        <v>115</v>
      </c>
      <c r="E17" s="99" t="s">
        <v>208</v>
      </c>
      <c r="F17" s="99"/>
      <c r="G17" s="99"/>
    </row>
    <row r="18" spans="2:7" ht="5.25" customHeight="1" x14ac:dyDescent="0.25"/>
    <row r="19" spans="2:7" x14ac:dyDescent="0.25">
      <c r="B19" s="99" t="s">
        <v>215</v>
      </c>
      <c r="C19" s="123"/>
      <c r="D19" s="99" t="s">
        <v>135</v>
      </c>
      <c r="E19" s="99" t="s">
        <v>216</v>
      </c>
      <c r="F19" s="99"/>
      <c r="G19" s="99"/>
    </row>
    <row r="20" spans="2:7" ht="5.25" customHeight="1" x14ac:dyDescent="0.25"/>
    <row r="21" spans="2:7" x14ac:dyDescent="0.25">
      <c r="B21" s="99" t="s">
        <v>217</v>
      </c>
      <c r="C21" s="123"/>
      <c r="D21" s="99" t="s">
        <v>115</v>
      </c>
      <c r="E21" s="99" t="s">
        <v>218</v>
      </c>
      <c r="F21" s="99"/>
      <c r="G21" s="99"/>
    </row>
    <row r="22" spans="2:7" ht="5.25" customHeight="1" x14ac:dyDescent="0.25"/>
    <row r="23" spans="2:7" x14ac:dyDescent="0.25">
      <c r="B23" s="99" t="s">
        <v>219</v>
      </c>
      <c r="C23" s="123"/>
      <c r="D23" s="99" t="s">
        <v>19</v>
      </c>
      <c r="E23" s="99" t="s">
        <v>220</v>
      </c>
      <c r="F23" s="99"/>
      <c r="G23" s="99"/>
    </row>
    <row r="24" spans="2:7" ht="5.25" customHeight="1" x14ac:dyDescent="0.25"/>
    <row r="25" spans="2:7" x14ac:dyDescent="0.25">
      <c r="B25" s="99" t="s">
        <v>221</v>
      </c>
      <c r="C25" s="123"/>
      <c r="D25" s="99" t="s">
        <v>115</v>
      </c>
      <c r="E25" s="99" t="s">
        <v>222</v>
      </c>
      <c r="F25" s="99"/>
      <c r="G25" s="99"/>
    </row>
    <row r="26" spans="2:7" ht="5.25" customHeight="1" x14ac:dyDescent="0.25"/>
    <row r="27" spans="2:7" x14ac:dyDescent="0.25">
      <c r="B27" s="99" t="s">
        <v>223</v>
      </c>
      <c r="C27" s="123"/>
      <c r="D27" s="99" t="s">
        <v>109</v>
      </c>
      <c r="E27" s="99" t="s">
        <v>224</v>
      </c>
      <c r="F27" s="99"/>
      <c r="G27" s="99"/>
    </row>
    <row r="28" spans="2:7" ht="5.25" customHeight="1" x14ac:dyDescent="0.25"/>
    <row r="29" spans="2:7" x14ac:dyDescent="0.25">
      <c r="B29" s="99" t="s">
        <v>225</v>
      </c>
      <c r="C29" s="123"/>
      <c r="D29" s="99" t="s">
        <v>135</v>
      </c>
      <c r="E29" s="99" t="s">
        <v>226</v>
      </c>
      <c r="F29" s="99"/>
      <c r="G29" s="99"/>
    </row>
    <row r="30" spans="2:7" ht="5.25" customHeight="1" x14ac:dyDescent="0.25"/>
    <row r="31" spans="2:7" ht="15" customHeight="1" x14ac:dyDescent="0.25">
      <c r="B31" s="99" t="s">
        <v>227</v>
      </c>
      <c r="C31" s="123"/>
      <c r="D31" s="99" t="s">
        <v>19</v>
      </c>
      <c r="E31" s="99" t="s">
        <v>228</v>
      </c>
      <c r="F31" s="99"/>
      <c r="G31" s="99"/>
    </row>
    <row r="32" spans="2:7" ht="5.25" customHeight="1" x14ac:dyDescent="0.25"/>
    <row r="33" spans="1:8" ht="45" customHeight="1" x14ac:dyDescent="0.25"/>
    <row r="34" spans="1:8" ht="5.25" customHeight="1" x14ac:dyDescent="0.25"/>
    <row r="35" spans="1:8" x14ac:dyDescent="0.25">
      <c r="B35" s="35" t="s">
        <v>229</v>
      </c>
    </row>
    <row r="36" spans="1:8" ht="15.75" thickBot="1" x14ac:dyDescent="0.3">
      <c r="B36" s="35"/>
    </row>
    <row r="37" spans="1:8" ht="5.25" customHeight="1" x14ac:dyDescent="0.25">
      <c r="A37" s="124"/>
      <c r="B37" s="125"/>
      <c r="C37" s="125"/>
      <c r="D37" s="125"/>
      <c r="E37" s="125"/>
      <c r="F37" s="125"/>
      <c r="G37" s="125"/>
      <c r="H37" s="126"/>
    </row>
    <row r="38" spans="1:8" x14ac:dyDescent="0.25">
      <c r="A38" s="37"/>
      <c r="B38" s="99" t="s">
        <v>230</v>
      </c>
      <c r="C38" s="123"/>
      <c r="D38" s="99" t="s">
        <v>231</v>
      </c>
      <c r="E38" s="127">
        <v>15</v>
      </c>
      <c r="F38" s="128" t="s">
        <v>232</v>
      </c>
      <c r="G38" s="129">
        <f>C38*E38</f>
        <v>0</v>
      </c>
      <c r="H38" s="36"/>
    </row>
    <row r="39" spans="1:8" x14ac:dyDescent="0.25">
      <c r="A39" s="37"/>
      <c r="B39" s="34"/>
      <c r="C39" s="34"/>
      <c r="D39" s="34"/>
      <c r="E39" s="43"/>
      <c r="F39" s="38"/>
      <c r="G39" s="43"/>
      <c r="H39" s="36"/>
    </row>
    <row r="40" spans="1:8" x14ac:dyDescent="0.25">
      <c r="A40" s="37"/>
      <c r="B40" s="99" t="s">
        <v>233</v>
      </c>
      <c r="C40" s="123"/>
      <c r="D40" s="99" t="s">
        <v>234</v>
      </c>
      <c r="E40" s="130">
        <v>14.5</v>
      </c>
      <c r="F40" s="128" t="s">
        <v>232</v>
      </c>
      <c r="G40" s="129">
        <f>C40*E40</f>
        <v>0</v>
      </c>
      <c r="H40" s="36"/>
    </row>
    <row r="41" spans="1:8" x14ac:dyDescent="0.25">
      <c r="A41" s="37"/>
      <c r="B41" s="34"/>
      <c r="C41" s="34"/>
      <c r="D41" s="34"/>
      <c r="E41" s="34"/>
      <c r="F41" s="34"/>
      <c r="G41" s="43"/>
      <c r="H41" s="36"/>
    </row>
    <row r="42" spans="1:8" x14ac:dyDescent="0.25">
      <c r="A42" s="37"/>
      <c r="B42" s="99" t="s">
        <v>235</v>
      </c>
      <c r="C42" s="123"/>
      <c r="D42" s="99" t="s">
        <v>234</v>
      </c>
      <c r="E42" s="131">
        <v>12.5</v>
      </c>
      <c r="F42" s="128" t="s">
        <v>232</v>
      </c>
      <c r="G42" s="129">
        <f>C42*E42</f>
        <v>0</v>
      </c>
      <c r="H42" s="36"/>
    </row>
    <row r="43" spans="1:8" x14ac:dyDescent="0.25">
      <c r="A43" s="37"/>
      <c r="B43" s="34"/>
      <c r="C43" s="34"/>
      <c r="D43" s="34"/>
      <c r="E43" s="34"/>
      <c r="F43" s="34"/>
      <c r="G43" s="43"/>
      <c r="H43" s="36"/>
    </row>
    <row r="44" spans="1:8" x14ac:dyDescent="0.25">
      <c r="A44" s="37"/>
      <c r="B44" s="99" t="s">
        <v>236</v>
      </c>
      <c r="C44" s="123"/>
      <c r="D44" s="99" t="s">
        <v>234</v>
      </c>
      <c r="E44" s="131">
        <v>75</v>
      </c>
      <c r="F44" s="128" t="s">
        <v>232</v>
      </c>
      <c r="G44" s="129">
        <f>C44*E44</f>
        <v>0</v>
      </c>
      <c r="H44" s="36"/>
    </row>
    <row r="45" spans="1:8" ht="5.25" customHeight="1" thickBot="1" x14ac:dyDescent="0.3">
      <c r="A45" s="132"/>
      <c r="B45" s="33"/>
      <c r="C45" s="33"/>
      <c r="D45" s="33"/>
      <c r="E45" s="133"/>
      <c r="F45" s="39"/>
      <c r="G45" s="134"/>
      <c r="H45" s="135"/>
    </row>
    <row r="46" spans="1:8" ht="15.75" thickBot="1" x14ac:dyDescent="0.3"/>
    <row r="47" spans="1:8" x14ac:dyDescent="0.25">
      <c r="A47" s="124"/>
      <c r="B47" s="125"/>
      <c r="C47" s="125"/>
      <c r="D47" s="125"/>
      <c r="E47" s="125"/>
      <c r="F47" s="125"/>
      <c r="G47" s="125"/>
      <c r="H47" s="126"/>
    </row>
    <row r="48" spans="1:8" x14ac:dyDescent="0.25">
      <c r="A48" s="37"/>
      <c r="B48" s="34"/>
      <c r="C48" s="34" t="s">
        <v>237</v>
      </c>
      <c r="D48" s="34" t="s">
        <v>238</v>
      </c>
      <c r="E48" s="34"/>
      <c r="F48" s="136" t="s">
        <v>8</v>
      </c>
      <c r="G48" s="34" t="s">
        <v>232</v>
      </c>
      <c r="H48" s="36"/>
    </row>
    <row r="49" spans="1:8" x14ac:dyDescent="0.25">
      <c r="A49" s="37"/>
      <c r="B49" s="308" t="s">
        <v>239</v>
      </c>
      <c r="C49" s="34" t="s">
        <v>240</v>
      </c>
      <c r="D49" s="137">
        <v>180</v>
      </c>
      <c r="E49" s="34" t="s">
        <v>241</v>
      </c>
      <c r="F49" s="123"/>
      <c r="G49" s="138">
        <f>F49*D49</f>
        <v>0</v>
      </c>
      <c r="H49" s="36"/>
    </row>
    <row r="50" spans="1:8" x14ac:dyDescent="0.25">
      <c r="A50" s="37"/>
      <c r="B50" s="308"/>
      <c r="C50" s="34" t="s">
        <v>242</v>
      </c>
      <c r="D50" s="137">
        <v>250</v>
      </c>
      <c r="E50" s="34" t="s">
        <v>241</v>
      </c>
      <c r="F50" s="139"/>
      <c r="G50" s="138">
        <f>F50*D50</f>
        <v>0</v>
      </c>
      <c r="H50" s="36"/>
    </row>
    <row r="51" spans="1:8" x14ac:dyDescent="0.25">
      <c r="A51" s="37"/>
      <c r="B51" s="308"/>
      <c r="C51" s="34" t="s">
        <v>243</v>
      </c>
      <c r="D51" s="137">
        <v>330</v>
      </c>
      <c r="E51" s="34" t="s">
        <v>241</v>
      </c>
      <c r="F51" s="139"/>
      <c r="G51" s="138">
        <f>F51*D51</f>
        <v>0</v>
      </c>
      <c r="H51" s="36"/>
    </row>
    <row r="52" spans="1:8" ht="15.75" thickBot="1" x14ac:dyDescent="0.3">
      <c r="A52" s="132"/>
      <c r="B52" s="33"/>
      <c r="C52" s="33"/>
      <c r="D52" s="33"/>
      <c r="E52" s="33"/>
      <c r="F52" s="33"/>
      <c r="G52" s="33"/>
      <c r="H52" s="135"/>
    </row>
    <row r="54" spans="1:8" ht="15.75" x14ac:dyDescent="0.25">
      <c r="B54" s="140" t="s">
        <v>244</v>
      </c>
      <c r="C54" s="141"/>
      <c r="D54" s="7" t="s">
        <v>245</v>
      </c>
      <c r="E54" s="7"/>
    </row>
    <row r="57" spans="1:8" ht="19.5" thickBot="1" x14ac:dyDescent="0.35">
      <c r="B57" s="142" t="s">
        <v>246</v>
      </c>
      <c r="C57" s="309">
        <f>G38+G40+G42+G44+G49+G50+G51</f>
        <v>0</v>
      </c>
      <c r="D57" s="309"/>
    </row>
    <row r="58" spans="1:8" ht="15.75" thickTop="1" x14ac:dyDescent="0.25"/>
  </sheetData>
  <sheetProtection sheet="1" objects="1" scenarios="1" selectLockedCells="1"/>
  <mergeCells count="4">
    <mergeCell ref="B49:B51"/>
    <mergeCell ref="C57:D57"/>
    <mergeCell ref="B1:G1"/>
    <mergeCell ref="B2:G2"/>
  </mergeCells>
  <pageMargins left="0.70866141732283472" right="0.70866141732283472" top="0.35433070866141736" bottom="0.35433070866141736" header="0.11811023622047245" footer="0.11811023622047245"/>
  <pageSetup paperSize="9" orientation="portrait" r:id="rId1"/>
  <headerFooter>
    <oddFooter>&amp;L&amp;8Richtlinien des LVB Schleswig-Holstein .für die Bewertung und Entschädigung nach § 11 Abs. 1 des Bundeskleingartengesetzes (BKleinG) (Bewertungsrichtlinien) 
Formblätter 2014/R.Zengel&amp;R&amp;8Seite &amp;P #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0000"/>
  </sheetPr>
  <dimension ref="B1:J30"/>
  <sheetViews>
    <sheetView view="pageLayout" topLeftCell="A13" zoomScaleNormal="100" workbookViewId="0">
      <selection activeCell="B28" sqref="B28"/>
    </sheetView>
  </sheetViews>
  <sheetFormatPr baseColWidth="10" defaultRowHeight="15" x14ac:dyDescent="0.25"/>
  <cols>
    <col min="1" max="1" width="2.140625" customWidth="1"/>
    <col min="2" max="8" width="10.28515625" customWidth="1"/>
    <col min="9" max="9" width="19.7109375" customWidth="1"/>
    <col min="10" max="10" width="2" customWidth="1"/>
  </cols>
  <sheetData>
    <row r="1" spans="2:9" ht="73.5" customHeight="1" x14ac:dyDescent="0.25"/>
    <row r="2" spans="2:9" ht="25.5" customHeight="1" x14ac:dyDescent="0.25">
      <c r="B2" s="312" t="s">
        <v>273</v>
      </c>
      <c r="C2" s="312"/>
      <c r="D2" s="312"/>
      <c r="E2" s="312"/>
      <c r="F2" s="312"/>
      <c r="G2" s="312"/>
      <c r="H2" s="312"/>
      <c r="I2" s="312"/>
    </row>
    <row r="3" spans="2:9" ht="18.75" x14ac:dyDescent="0.3">
      <c r="B3" s="115" t="s">
        <v>196</v>
      </c>
    </row>
    <row r="5" spans="2:9" ht="15.75" thickBot="1" x14ac:dyDescent="0.3">
      <c r="B5" t="s">
        <v>197</v>
      </c>
    </row>
    <row r="6" spans="2:9" ht="35.25" customHeight="1" x14ac:dyDescent="0.25">
      <c r="B6" s="313"/>
      <c r="C6" s="314"/>
      <c r="D6" s="314"/>
      <c r="E6" s="314"/>
      <c r="F6" s="314"/>
      <c r="G6" s="314"/>
      <c r="H6" s="314"/>
      <c r="I6" s="315"/>
    </row>
    <row r="7" spans="2:9" ht="35.25" customHeight="1" x14ac:dyDescent="0.25">
      <c r="B7" s="316"/>
      <c r="C7" s="317"/>
      <c r="D7" s="317"/>
      <c r="E7" s="317"/>
      <c r="F7" s="317"/>
      <c r="G7" s="317"/>
      <c r="H7" s="317"/>
      <c r="I7" s="318"/>
    </row>
    <row r="8" spans="2:9" ht="35.25" customHeight="1" thickBot="1" x14ac:dyDescent="0.3">
      <c r="B8" s="319"/>
      <c r="C8" s="320"/>
      <c r="D8" s="320"/>
      <c r="E8" s="320"/>
      <c r="F8" s="320"/>
      <c r="G8" s="320"/>
      <c r="H8" s="320"/>
      <c r="I8" s="321"/>
    </row>
    <row r="10" spans="2:9" ht="15.75" thickBot="1" x14ac:dyDescent="0.3">
      <c r="B10" t="s">
        <v>198</v>
      </c>
    </row>
    <row r="11" spans="2:9" ht="35.25" customHeight="1" x14ac:dyDescent="0.25">
      <c r="B11" s="313"/>
      <c r="C11" s="314"/>
      <c r="D11" s="314"/>
      <c r="E11" s="314"/>
      <c r="F11" s="314"/>
      <c r="G11" s="314"/>
      <c r="H11" s="314"/>
      <c r="I11" s="315"/>
    </row>
    <row r="12" spans="2:9" ht="35.25" customHeight="1" x14ac:dyDescent="0.25">
      <c r="B12" s="316"/>
      <c r="C12" s="317"/>
      <c r="D12" s="317"/>
      <c r="E12" s="317"/>
      <c r="F12" s="317"/>
      <c r="G12" s="317"/>
      <c r="H12" s="317"/>
      <c r="I12" s="318"/>
    </row>
    <row r="13" spans="2:9" ht="35.25" customHeight="1" thickBot="1" x14ac:dyDescent="0.3">
      <c r="B13" s="319"/>
      <c r="C13" s="320"/>
      <c r="D13" s="320"/>
      <c r="E13" s="320"/>
      <c r="F13" s="320"/>
      <c r="G13" s="320"/>
      <c r="H13" s="320"/>
      <c r="I13" s="321"/>
    </row>
    <row r="15" spans="2:9" ht="15.75" thickBot="1" x14ac:dyDescent="0.3">
      <c r="B15" t="s">
        <v>199</v>
      </c>
    </row>
    <row r="16" spans="2:9" ht="35.25" customHeight="1" x14ac:dyDescent="0.25">
      <c r="B16" s="313"/>
      <c r="C16" s="314"/>
      <c r="D16" s="314"/>
      <c r="E16" s="314"/>
      <c r="F16" s="314"/>
      <c r="G16" s="314"/>
      <c r="H16" s="314"/>
      <c r="I16" s="315"/>
    </row>
    <row r="17" spans="2:10" ht="35.25" customHeight="1" x14ac:dyDescent="0.25">
      <c r="B17" s="316"/>
      <c r="C17" s="317"/>
      <c r="D17" s="317"/>
      <c r="E17" s="317"/>
      <c r="F17" s="317"/>
      <c r="G17" s="317"/>
      <c r="H17" s="317"/>
      <c r="I17" s="318"/>
    </row>
    <row r="18" spans="2:10" ht="35.25" customHeight="1" thickBot="1" x14ac:dyDescent="0.3">
      <c r="B18" s="319"/>
      <c r="C18" s="320"/>
      <c r="D18" s="320"/>
      <c r="E18" s="320"/>
      <c r="F18" s="320"/>
      <c r="G18" s="320"/>
      <c r="H18" s="320"/>
      <c r="I18" s="321"/>
    </row>
    <row r="20" spans="2:10" ht="15.75" thickBot="1" x14ac:dyDescent="0.3">
      <c r="B20" t="s">
        <v>200</v>
      </c>
    </row>
    <row r="21" spans="2:10" ht="35.25" customHeight="1" x14ac:dyDescent="0.25">
      <c r="B21" s="313"/>
      <c r="C21" s="314"/>
      <c r="D21" s="314"/>
      <c r="E21" s="314"/>
      <c r="F21" s="314"/>
      <c r="G21" s="314"/>
      <c r="H21" s="314"/>
      <c r="I21" s="315"/>
    </row>
    <row r="22" spans="2:10" ht="35.25" customHeight="1" x14ac:dyDescent="0.25">
      <c r="B22" s="316"/>
      <c r="C22" s="317"/>
      <c r="D22" s="317"/>
      <c r="E22" s="317"/>
      <c r="F22" s="317"/>
      <c r="G22" s="317"/>
      <c r="H22" s="317"/>
      <c r="I22" s="318"/>
    </row>
    <row r="23" spans="2:10" ht="35.25" customHeight="1" thickBot="1" x14ac:dyDescent="0.3">
      <c r="B23" s="319"/>
      <c r="C23" s="320"/>
      <c r="D23" s="320"/>
      <c r="E23" s="320"/>
      <c r="F23" s="320"/>
      <c r="G23" s="320"/>
      <c r="H23" s="320"/>
      <c r="I23" s="321"/>
    </row>
    <row r="25" spans="2:10" x14ac:dyDescent="0.25">
      <c r="E25" s="116"/>
    </row>
    <row r="26" spans="2:10" ht="18.75" x14ac:dyDescent="0.3">
      <c r="B26" s="117" t="s">
        <v>201</v>
      </c>
      <c r="C26" s="118"/>
      <c r="D26" s="118"/>
      <c r="E26" s="119"/>
      <c r="F26" s="118"/>
      <c r="G26" s="118"/>
      <c r="H26" s="118"/>
      <c r="I26" s="120"/>
      <c r="J26" s="118"/>
    </row>
    <row r="27" spans="2:10" ht="3" customHeight="1" x14ac:dyDescent="0.25"/>
    <row r="28" spans="2:10" ht="21" x14ac:dyDescent="0.3">
      <c r="B28" s="121"/>
      <c r="C28" s="122" t="s">
        <v>202</v>
      </c>
      <c r="D28" s="122"/>
      <c r="E28" s="122"/>
      <c r="F28" s="122"/>
      <c r="G28" s="122"/>
      <c r="H28" s="122"/>
      <c r="I28" s="122"/>
    </row>
    <row r="29" spans="2:10" ht="3" customHeight="1" x14ac:dyDescent="0.25"/>
    <row r="30" spans="2:10" ht="15.75" x14ac:dyDescent="0.25">
      <c r="B30" s="322" t="s">
        <v>203</v>
      </c>
      <c r="C30" s="322"/>
      <c r="D30" s="322"/>
      <c r="E30" s="322"/>
      <c r="F30" s="322"/>
      <c r="G30" s="322"/>
      <c r="H30" s="322"/>
      <c r="I30" s="322"/>
    </row>
  </sheetData>
  <sheetProtection sheet="1" objects="1" scenarios="1" selectLockedCells="1"/>
  <mergeCells count="6">
    <mergeCell ref="B30:I30"/>
    <mergeCell ref="B2:I2"/>
    <mergeCell ref="B6:I8"/>
    <mergeCell ref="B11:I13"/>
    <mergeCell ref="B16:I18"/>
    <mergeCell ref="B21:I23"/>
  </mergeCells>
  <pageMargins left="0.39370078740157483" right="0.27559055118110237" top="0.78740157480314965" bottom="0.78740157480314965" header="0.31496062992125984" footer="0.31496062992125984"/>
  <pageSetup paperSize="9" orientation="portrait" r:id="rId1"/>
  <headerFooter>
    <oddFooter>&amp;L&amp;8Richtlinien des LVB Schleswig-Holstein .für die Bewertung und Entschädigung nach § 11 Abs. 1 des Bundeskleingartengesetzes (BKleinG) (Bewertungsrichtlinien) 
Formblätter 2014/R.Zengel&amp;R&amp;8Seite &amp;P #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44"/>
  <sheetViews>
    <sheetView tabSelected="1" topLeftCell="A4" zoomScaleNormal="100" workbookViewId="0">
      <selection activeCell="D21" sqref="D21:E21"/>
    </sheetView>
  </sheetViews>
  <sheetFormatPr baseColWidth="10" defaultRowHeight="15" x14ac:dyDescent="0.25"/>
  <cols>
    <col min="2" max="2" width="11.5703125" bestFit="1" customWidth="1"/>
    <col min="6" max="6" width="12.5703125" bestFit="1" customWidth="1"/>
    <col min="8" max="8" width="15.85546875" customWidth="1"/>
    <col min="11" max="11" width="15.140625" customWidth="1"/>
  </cols>
  <sheetData>
    <row r="1" spans="1:22" ht="86.25" customHeight="1" x14ac:dyDescent="0.25">
      <c r="A1" s="323"/>
      <c r="B1" s="323"/>
      <c r="C1" s="323"/>
      <c r="D1" s="323"/>
      <c r="E1" s="323"/>
      <c r="F1" s="323"/>
      <c r="G1" s="323"/>
      <c r="H1" s="323"/>
    </row>
    <row r="2" spans="1:22" ht="26.25" x14ac:dyDescent="0.4">
      <c r="A2" s="326" t="s">
        <v>102</v>
      </c>
      <c r="B2" s="326"/>
      <c r="C2" s="326"/>
      <c r="D2" s="326"/>
      <c r="E2" s="326"/>
      <c r="F2" s="326"/>
      <c r="G2" s="326"/>
      <c r="H2" s="326"/>
      <c r="Q2" s="200"/>
      <c r="R2" s="200"/>
      <c r="S2" s="200"/>
      <c r="T2" s="200"/>
      <c r="U2" s="200"/>
      <c r="V2" s="200"/>
    </row>
    <row r="3" spans="1:22" ht="15.75" x14ac:dyDescent="0.25">
      <c r="A3" s="327" t="s">
        <v>156</v>
      </c>
      <c r="B3" s="327"/>
      <c r="C3" s="327"/>
      <c r="D3" s="327"/>
      <c r="E3" s="327"/>
      <c r="F3" s="327"/>
      <c r="G3" s="327"/>
      <c r="H3" s="327"/>
      <c r="Q3" s="203"/>
      <c r="R3" s="203"/>
      <c r="S3" s="203"/>
      <c r="T3" s="200"/>
      <c r="U3" s="200"/>
      <c r="V3" s="200"/>
    </row>
    <row r="4" spans="1:22" x14ac:dyDescent="0.25">
      <c r="A4" s="205"/>
      <c r="B4" s="205"/>
      <c r="C4" s="205"/>
      <c r="D4" s="205"/>
      <c r="E4" s="205"/>
      <c r="F4" s="205"/>
      <c r="G4" s="205"/>
      <c r="H4" s="205"/>
      <c r="Q4" s="203"/>
      <c r="R4" s="201" t="s">
        <v>256</v>
      </c>
      <c r="S4" s="202" t="s">
        <v>268</v>
      </c>
      <c r="T4" s="200"/>
      <c r="U4" s="200"/>
      <c r="V4" s="200"/>
    </row>
    <row r="5" spans="1:22" x14ac:dyDescent="0.25">
      <c r="A5" s="144"/>
      <c r="B5" s="144"/>
      <c r="C5" s="206"/>
      <c r="D5" s="207"/>
      <c r="E5" s="208"/>
      <c r="F5" s="208"/>
      <c r="G5" s="208"/>
      <c r="H5" s="208"/>
      <c r="Q5" s="203"/>
      <c r="R5" s="201" t="s">
        <v>257</v>
      </c>
      <c r="S5" s="202" t="s">
        <v>282</v>
      </c>
      <c r="T5" s="200"/>
      <c r="U5" s="200"/>
      <c r="V5" s="200"/>
    </row>
    <row r="6" spans="1:22" x14ac:dyDescent="0.25">
      <c r="A6" s="328" t="s">
        <v>160</v>
      </c>
      <c r="B6" s="328"/>
      <c r="C6" s="143"/>
      <c r="D6" s="209" t="s">
        <v>143</v>
      </c>
      <c r="E6" s="329"/>
      <c r="F6" s="329"/>
      <c r="G6" s="329"/>
      <c r="H6" s="329"/>
      <c r="Q6" s="203"/>
      <c r="R6" s="201" t="s">
        <v>258</v>
      </c>
      <c r="S6" s="202" t="s">
        <v>269</v>
      </c>
      <c r="T6" s="200"/>
      <c r="U6" s="200"/>
      <c r="V6" s="200"/>
    </row>
    <row r="7" spans="1:22" x14ac:dyDescent="0.25">
      <c r="A7" s="145"/>
      <c r="B7" s="145"/>
      <c r="C7" s="145"/>
      <c r="D7" s="145"/>
      <c r="E7" s="145"/>
      <c r="F7" s="145"/>
      <c r="G7" s="145"/>
      <c r="H7" s="145"/>
      <c r="Q7" s="203"/>
      <c r="R7" s="201" t="s">
        <v>259</v>
      </c>
      <c r="S7" s="202" t="s">
        <v>270</v>
      </c>
      <c r="T7" s="200"/>
      <c r="U7" s="200"/>
      <c r="V7" s="200"/>
    </row>
    <row r="8" spans="1:22" x14ac:dyDescent="0.25">
      <c r="A8" s="328" t="s">
        <v>144</v>
      </c>
      <c r="B8" s="328"/>
      <c r="C8" s="324"/>
      <c r="D8" s="324"/>
      <c r="E8" s="325" t="s">
        <v>267</v>
      </c>
      <c r="F8" s="325"/>
      <c r="G8" s="144"/>
      <c r="H8" s="145"/>
      <c r="Q8" s="203"/>
      <c r="R8" s="201" t="s">
        <v>260</v>
      </c>
      <c r="S8" s="202"/>
      <c r="T8" s="200"/>
      <c r="U8" s="200"/>
      <c r="V8" s="200"/>
    </row>
    <row r="9" spans="1:22" x14ac:dyDescent="0.25">
      <c r="A9" s="145"/>
      <c r="B9" s="145"/>
      <c r="C9" s="145"/>
      <c r="D9" s="145"/>
      <c r="E9" s="145"/>
      <c r="F9" s="145"/>
      <c r="G9" s="145"/>
      <c r="H9" s="145"/>
      <c r="Q9" s="203"/>
      <c r="R9" s="201" t="s">
        <v>261</v>
      </c>
      <c r="S9" s="202"/>
      <c r="T9" s="200"/>
      <c r="U9" s="200"/>
      <c r="V9" s="200"/>
    </row>
    <row r="10" spans="1:22" x14ac:dyDescent="0.25">
      <c r="A10" s="210" t="s">
        <v>145</v>
      </c>
      <c r="B10" s="334"/>
      <c r="C10" s="334"/>
      <c r="D10" s="328" t="s">
        <v>146</v>
      </c>
      <c r="E10" s="328"/>
      <c r="F10" s="324"/>
      <c r="G10" s="324"/>
      <c r="H10" s="324"/>
      <c r="Q10" s="203"/>
      <c r="R10" s="201" t="s">
        <v>262</v>
      </c>
      <c r="S10" s="202"/>
      <c r="T10" s="200"/>
      <c r="U10" s="200"/>
      <c r="V10" s="200"/>
    </row>
    <row r="11" spans="1:22" x14ac:dyDescent="0.25">
      <c r="A11" s="145"/>
      <c r="B11" s="145"/>
      <c r="C11" s="145"/>
      <c r="D11" s="145"/>
      <c r="E11" s="145"/>
      <c r="F11" s="145"/>
      <c r="G11" s="145"/>
      <c r="H11" s="145"/>
      <c r="Q11" s="203"/>
      <c r="R11" s="201" t="s">
        <v>263</v>
      </c>
      <c r="S11" s="202"/>
      <c r="T11" s="200"/>
      <c r="U11" s="200"/>
      <c r="V11" s="200"/>
    </row>
    <row r="12" spans="1:22" x14ac:dyDescent="0.25">
      <c r="A12" s="328" t="s">
        <v>147</v>
      </c>
      <c r="B12" s="328"/>
      <c r="C12" s="328"/>
      <c r="D12" s="328"/>
      <c r="E12" s="209" t="s">
        <v>148</v>
      </c>
      <c r="F12" s="335"/>
      <c r="G12" s="335"/>
      <c r="H12" s="335"/>
      <c r="J12" s="332"/>
      <c r="K12" s="332"/>
      <c r="Q12" s="203"/>
      <c r="R12" s="201" t="s">
        <v>264</v>
      </c>
      <c r="S12" s="202"/>
      <c r="T12" s="200"/>
      <c r="U12" s="200"/>
      <c r="V12" s="200"/>
    </row>
    <row r="13" spans="1:22" x14ac:dyDescent="0.25">
      <c r="A13" s="145"/>
      <c r="B13" s="145"/>
      <c r="C13" s="145"/>
      <c r="D13" s="145"/>
      <c r="E13" s="145"/>
      <c r="F13" s="145"/>
      <c r="G13" s="145"/>
      <c r="H13" s="145"/>
      <c r="J13" s="40"/>
      <c r="K13" s="34"/>
      <c r="Q13" s="200"/>
      <c r="R13" s="201" t="s">
        <v>265</v>
      </c>
      <c r="S13" s="202"/>
      <c r="T13" s="200"/>
      <c r="U13" s="200"/>
      <c r="V13" s="200"/>
    </row>
    <row r="14" spans="1:22" x14ac:dyDescent="0.25">
      <c r="A14" s="211" t="s">
        <v>149</v>
      </c>
      <c r="B14" s="211"/>
      <c r="C14" s="211"/>
      <c r="D14" s="145"/>
      <c r="E14" s="145"/>
      <c r="F14" s="145"/>
      <c r="G14" s="145"/>
      <c r="H14" s="145"/>
      <c r="J14" s="41"/>
      <c r="K14" s="42"/>
      <c r="Q14" s="200"/>
      <c r="R14" s="201" t="s">
        <v>266</v>
      </c>
      <c r="S14" s="202"/>
      <c r="T14" s="200"/>
      <c r="U14" s="200"/>
      <c r="V14" s="200"/>
    </row>
    <row r="15" spans="1:22" ht="15.75" thickBot="1" x14ac:dyDescent="0.3">
      <c r="A15" s="145"/>
      <c r="B15" s="145"/>
      <c r="C15" s="145"/>
      <c r="D15" s="145"/>
      <c r="E15" s="145"/>
      <c r="F15" s="145"/>
      <c r="G15" s="144"/>
      <c r="H15" s="144"/>
      <c r="J15" s="43"/>
      <c r="K15" s="42"/>
      <c r="Q15" s="200"/>
      <c r="R15" s="200"/>
      <c r="S15" s="200"/>
      <c r="T15" s="200"/>
      <c r="U15" s="200"/>
      <c r="V15" s="200"/>
    </row>
    <row r="16" spans="1:22" ht="15.75" thickBot="1" x14ac:dyDescent="0.3">
      <c r="A16" s="328" t="s">
        <v>150</v>
      </c>
      <c r="B16" s="328"/>
      <c r="C16" s="328"/>
      <c r="D16" s="331">
        <f>Anpflanzungen!Z92</f>
        <v>0</v>
      </c>
      <c r="E16" s="331"/>
      <c r="F16" s="144"/>
      <c r="G16" s="336" t="s">
        <v>249</v>
      </c>
      <c r="H16" s="337"/>
      <c r="J16" s="34"/>
      <c r="K16" s="34"/>
    </row>
    <row r="17" spans="1:11" x14ac:dyDescent="0.25">
      <c r="A17" s="328" t="s">
        <v>276</v>
      </c>
      <c r="B17" s="328"/>
      <c r="C17" s="328"/>
      <c r="D17" s="331">
        <f>Laubenrechner!L10</f>
        <v>0</v>
      </c>
      <c r="E17" s="331"/>
      <c r="F17" s="144"/>
      <c r="G17" s="212">
        <f>D16+D17+D18+D19</f>
        <v>0</v>
      </c>
      <c r="H17" s="213" t="s">
        <v>251</v>
      </c>
      <c r="J17" s="43"/>
      <c r="K17" s="34"/>
    </row>
    <row r="18" spans="1:11" ht="30.75" customHeight="1" x14ac:dyDescent="0.25">
      <c r="A18" s="330" t="s">
        <v>281</v>
      </c>
      <c r="B18" s="330"/>
      <c r="C18" s="330"/>
      <c r="D18" s="331">
        <f>Nebenanlagen!N39-Laubenrechner!L10-Nebengebäude!L10-Nebengebäude!L24</f>
        <v>0</v>
      </c>
      <c r="E18" s="331"/>
      <c r="F18" s="144"/>
      <c r="G18" s="214">
        <f>((D16+D17+D18-D20)/100*D22)</f>
        <v>0</v>
      </c>
      <c r="H18" s="215" t="s">
        <v>247</v>
      </c>
      <c r="J18" s="44"/>
      <c r="K18" s="333"/>
    </row>
    <row r="19" spans="1:11" ht="15.75" thickBot="1" x14ac:dyDescent="0.3">
      <c r="A19" s="328" t="s">
        <v>151</v>
      </c>
      <c r="B19" s="328"/>
      <c r="C19" s="328"/>
      <c r="D19" s="331">
        <f>Nebengebäude!M29</f>
        <v>0</v>
      </c>
      <c r="E19" s="331"/>
      <c r="F19" s="144"/>
      <c r="G19" s="216">
        <f>G17-G18</f>
        <v>0</v>
      </c>
      <c r="H19" s="217" t="s">
        <v>248</v>
      </c>
      <c r="J19" s="34"/>
      <c r="K19" s="333"/>
    </row>
    <row r="20" spans="1:11" x14ac:dyDescent="0.25">
      <c r="A20" s="328" t="s">
        <v>152</v>
      </c>
      <c r="B20" s="328"/>
      <c r="C20" s="328"/>
      <c r="D20" s="341">
        <f>Wiederherstellung!C57</f>
        <v>0</v>
      </c>
      <c r="E20" s="341"/>
      <c r="F20" s="144"/>
      <c r="G20" s="218"/>
      <c r="H20" s="213"/>
      <c r="J20" s="45"/>
      <c r="K20" s="45"/>
    </row>
    <row r="21" spans="1:11" x14ac:dyDescent="0.25">
      <c r="A21" s="330" t="s">
        <v>162</v>
      </c>
      <c r="B21" s="330"/>
      <c r="C21" s="330"/>
      <c r="D21" s="342">
        <v>0</v>
      </c>
      <c r="E21" s="342"/>
      <c r="F21" s="144"/>
      <c r="G21" s="219">
        <f>D20</f>
        <v>0</v>
      </c>
      <c r="H21" s="220" t="s">
        <v>250</v>
      </c>
      <c r="J21" s="34"/>
      <c r="K21" s="34"/>
    </row>
    <row r="22" spans="1:11" ht="15.75" thickBot="1" x14ac:dyDescent="0.3">
      <c r="A22" s="328" t="s">
        <v>153</v>
      </c>
      <c r="B22" s="328"/>
      <c r="C22" s="328"/>
      <c r="D22" s="338">
        <f>Abzüge!B28</f>
        <v>0</v>
      </c>
      <c r="E22" s="338"/>
      <c r="F22" s="144"/>
      <c r="G22" s="221"/>
      <c r="H22" s="222"/>
    </row>
    <row r="23" spans="1:11" x14ac:dyDescent="0.25">
      <c r="A23" s="145"/>
      <c r="B23" s="145"/>
      <c r="C23" s="145"/>
      <c r="D23" s="145"/>
      <c r="E23" s="145"/>
      <c r="F23" s="145"/>
      <c r="G23" s="145"/>
      <c r="H23" s="223"/>
    </row>
    <row r="24" spans="1:11" ht="18" x14ac:dyDescent="0.25">
      <c r="A24" s="339" t="s">
        <v>154</v>
      </c>
      <c r="B24" s="339"/>
      <c r="C24" s="339"/>
      <c r="D24" s="340">
        <f>G19-G22</f>
        <v>0</v>
      </c>
      <c r="E24" s="340"/>
      <c r="F24" s="144"/>
      <c r="G24" s="145"/>
      <c r="H24" s="145"/>
    </row>
    <row r="25" spans="1:11" ht="31.5" customHeight="1" x14ac:dyDescent="0.25">
      <c r="A25" s="224"/>
      <c r="B25" s="224"/>
      <c r="C25" s="224"/>
      <c r="D25" s="225"/>
      <c r="E25" s="225"/>
      <c r="F25" s="144"/>
      <c r="G25" s="145"/>
      <c r="H25" s="145"/>
    </row>
    <row r="26" spans="1:11" ht="18" x14ac:dyDescent="0.25">
      <c r="A26" s="226"/>
      <c r="B26" s="226"/>
      <c r="C26" s="226"/>
      <c r="D26" s="226"/>
      <c r="E26" s="225"/>
      <c r="F26" s="225"/>
      <c r="G26" s="145"/>
      <c r="H26" s="145"/>
    </row>
    <row r="27" spans="1:11" x14ac:dyDescent="0.25">
      <c r="A27" s="145"/>
      <c r="B27" s="145"/>
      <c r="C27" s="145"/>
      <c r="D27" s="145"/>
      <c r="E27" s="204"/>
      <c r="F27" s="204"/>
      <c r="G27" s="145"/>
      <c r="H27" s="145"/>
    </row>
    <row r="28" spans="1:11" x14ac:dyDescent="0.25">
      <c r="A28" s="227" t="s">
        <v>161</v>
      </c>
      <c r="B28" s="228"/>
      <c r="C28" s="228"/>
      <c r="D28" s="228"/>
      <c r="E28" s="228"/>
      <c r="F28" s="228"/>
      <c r="G28" s="144"/>
      <c r="H28" s="144"/>
    </row>
    <row r="29" spans="1:11" x14ac:dyDescent="0.25">
      <c r="A29" s="227" t="s">
        <v>155</v>
      </c>
      <c r="B29" s="228"/>
      <c r="C29" s="228"/>
      <c r="D29" s="228"/>
      <c r="E29" s="228"/>
      <c r="F29" s="228"/>
      <c r="G29" s="144"/>
      <c r="H29" s="144"/>
    </row>
    <row r="30" spans="1:11" ht="29.25" customHeight="1" x14ac:dyDescent="0.25">
      <c r="A30" s="229"/>
      <c r="B30" s="144"/>
      <c r="C30" s="144"/>
      <c r="D30" s="144"/>
      <c r="E30" s="144"/>
      <c r="F30" s="144"/>
      <c r="G30" s="144"/>
      <c r="H30" s="144"/>
    </row>
    <row r="31" spans="1:11" ht="15.75" x14ac:dyDescent="0.25">
      <c r="A31" s="229"/>
      <c r="B31" s="144"/>
      <c r="C31" s="144"/>
      <c r="D31" s="144"/>
      <c r="E31" s="144"/>
      <c r="F31" s="144"/>
      <c r="G31" s="144"/>
      <c r="H31" s="144"/>
    </row>
    <row r="32" spans="1:11" x14ac:dyDescent="0.25">
      <c r="A32" s="144"/>
      <c r="B32" s="144"/>
      <c r="C32" s="144"/>
      <c r="D32" s="144"/>
      <c r="E32" s="144"/>
      <c r="F32" s="144"/>
      <c r="G32" s="144"/>
      <c r="H32" s="144"/>
    </row>
    <row r="33" spans="1:12" x14ac:dyDescent="0.25">
      <c r="A33" s="144"/>
      <c r="B33" s="144"/>
      <c r="C33" s="144"/>
      <c r="D33" s="144"/>
      <c r="E33" s="144"/>
      <c r="F33" s="144"/>
      <c r="G33" s="144"/>
      <c r="H33" s="144"/>
    </row>
    <row r="34" spans="1:12" ht="24" customHeight="1" x14ac:dyDescent="0.25">
      <c r="A34" s="144"/>
      <c r="B34" s="144"/>
      <c r="C34" s="144"/>
      <c r="D34" s="144"/>
      <c r="E34" s="144"/>
      <c r="F34" s="144"/>
      <c r="G34" s="144"/>
      <c r="H34" s="144"/>
    </row>
    <row r="35" spans="1:12" ht="15.75" x14ac:dyDescent="0.25">
      <c r="A35" s="229"/>
      <c r="B35" s="144"/>
      <c r="C35" s="144"/>
      <c r="D35" s="144"/>
      <c r="E35" s="229" t="s">
        <v>157</v>
      </c>
      <c r="F35" s="144"/>
      <c r="G35" s="144"/>
      <c r="H35" s="144"/>
      <c r="L35" s="50"/>
    </row>
    <row r="36" spans="1:12" ht="15.75" x14ac:dyDescent="0.25">
      <c r="A36" s="229"/>
      <c r="B36" s="144"/>
      <c r="C36" s="144"/>
      <c r="D36" s="144"/>
      <c r="E36" s="229" t="s">
        <v>158</v>
      </c>
      <c r="F36" s="144"/>
      <c r="G36" s="144"/>
      <c r="H36" s="144"/>
      <c r="L36" s="50"/>
    </row>
    <row r="37" spans="1:12" ht="15.75" x14ac:dyDescent="0.25">
      <c r="A37" s="229"/>
      <c r="B37" s="144"/>
      <c r="C37" s="144"/>
      <c r="D37" s="144"/>
      <c r="E37" s="229"/>
      <c r="F37" s="144"/>
      <c r="G37" s="144"/>
      <c r="H37" s="144"/>
      <c r="L37" s="50"/>
    </row>
    <row r="38" spans="1:12" ht="15.75" x14ac:dyDescent="0.25">
      <c r="A38" s="144"/>
      <c r="B38" s="144"/>
      <c r="C38" s="144"/>
      <c r="D38" s="144"/>
      <c r="E38" s="229"/>
      <c r="F38" s="144"/>
      <c r="G38" s="144"/>
      <c r="H38" s="144"/>
      <c r="L38" s="50"/>
    </row>
    <row r="39" spans="1:12" ht="15.75" x14ac:dyDescent="0.25">
      <c r="A39" s="144"/>
      <c r="B39" s="144"/>
      <c r="C39" s="144"/>
      <c r="D39" s="144"/>
      <c r="E39" s="229"/>
      <c r="F39" s="144"/>
      <c r="G39" s="144"/>
      <c r="H39" s="144"/>
      <c r="L39" s="50"/>
    </row>
    <row r="40" spans="1:12" ht="15.75" x14ac:dyDescent="0.25">
      <c r="A40" s="229"/>
      <c r="B40" s="144"/>
      <c r="C40" s="144"/>
      <c r="D40" s="144"/>
      <c r="E40" s="229" t="s">
        <v>159</v>
      </c>
      <c r="F40" s="144"/>
      <c r="G40" s="144"/>
      <c r="H40" s="144"/>
      <c r="L40" s="50"/>
    </row>
    <row r="41" spans="1:12" ht="15.75" x14ac:dyDescent="0.25">
      <c r="A41" s="229"/>
      <c r="B41" s="144"/>
      <c r="C41" s="144"/>
      <c r="D41" s="144"/>
      <c r="E41" s="229" t="s">
        <v>253</v>
      </c>
      <c r="F41" s="144"/>
      <c r="G41" s="144"/>
      <c r="H41" s="144"/>
      <c r="L41" s="50"/>
    </row>
    <row r="42" spans="1:12" ht="15.75" x14ac:dyDescent="0.25">
      <c r="A42" s="229"/>
      <c r="B42" s="144"/>
      <c r="C42" s="144"/>
      <c r="D42" s="144"/>
      <c r="E42" s="229" t="s">
        <v>252</v>
      </c>
      <c r="F42" s="144"/>
      <c r="G42" s="144"/>
      <c r="H42" s="144"/>
      <c r="L42" s="50"/>
    </row>
    <row r="43" spans="1:12" ht="15.75" x14ac:dyDescent="0.25">
      <c r="A43" s="229"/>
      <c r="B43" s="144"/>
      <c r="C43" s="144"/>
      <c r="D43" s="144"/>
      <c r="E43" s="229" t="s">
        <v>254</v>
      </c>
      <c r="F43" s="144"/>
      <c r="G43" s="144"/>
      <c r="H43" s="144"/>
      <c r="L43" s="50"/>
    </row>
    <row r="44" spans="1:12" x14ac:dyDescent="0.25">
      <c r="A44" s="144"/>
      <c r="B44" s="144"/>
      <c r="C44" s="144"/>
      <c r="D44" s="144"/>
      <c r="E44" s="230" t="s">
        <v>255</v>
      </c>
      <c r="F44" s="144"/>
      <c r="G44" s="144"/>
      <c r="H44" s="144"/>
      <c r="L44" s="51"/>
    </row>
  </sheetData>
  <sheetProtection sheet="1" objects="1" scenarios="1" selectLockedCells="1"/>
  <mergeCells count="32">
    <mergeCell ref="A22:C22"/>
    <mergeCell ref="D22:E22"/>
    <mergeCell ref="A24:C24"/>
    <mergeCell ref="D24:E24"/>
    <mergeCell ref="A19:C19"/>
    <mergeCell ref="D19:E19"/>
    <mergeCell ref="A20:C20"/>
    <mergeCell ref="D20:E20"/>
    <mergeCell ref="A21:C21"/>
    <mergeCell ref="D21:E21"/>
    <mergeCell ref="A18:C18"/>
    <mergeCell ref="D18:E18"/>
    <mergeCell ref="D10:E10"/>
    <mergeCell ref="A12:D12"/>
    <mergeCell ref="J12:K12"/>
    <mergeCell ref="K18:K19"/>
    <mergeCell ref="B10:C10"/>
    <mergeCell ref="F10:H10"/>
    <mergeCell ref="F12:H12"/>
    <mergeCell ref="G16:H16"/>
    <mergeCell ref="A16:C16"/>
    <mergeCell ref="D16:E16"/>
    <mergeCell ref="A17:C17"/>
    <mergeCell ref="D17:E17"/>
    <mergeCell ref="A1:H1"/>
    <mergeCell ref="C8:D8"/>
    <mergeCell ref="E8:F8"/>
    <mergeCell ref="A2:H2"/>
    <mergeCell ref="A3:H3"/>
    <mergeCell ref="A6:B6"/>
    <mergeCell ref="A8:B8"/>
    <mergeCell ref="E6:H6"/>
  </mergeCells>
  <dataValidations count="2">
    <dataValidation type="list" allowBlank="1" showInputMessage="1" showErrorMessage="1" sqref="C8">
      <formula1>Kolonie</formula1>
    </dataValidation>
    <dataValidation type="list" allowBlank="1" showInputMessage="1" showErrorMessage="1" sqref="F10:H10">
      <formula1>$S$5:$S$7</formula1>
    </dataValidation>
  </dataValidations>
  <printOptions horizontalCentered="1" verticalCentered="1"/>
  <pageMargins left="0.51181102362204722" right="0.31496062992125984" top="0.59055118110236227" bottom="0.59055118110236227" header="0.31496062992125984" footer="0.31496062992125984"/>
  <pageSetup paperSize="9" scale="96" orientation="portrait" horizontalDpi="0" verticalDpi="0" r:id="rId1"/>
  <headerFooter>
    <oddFooter>&amp;L&amp;8Richtlinien des LVB Schleswig-Holstein .für die Bewertung und Entschädigung nach § 11 Abs. 1 des Bundeskleingartengesetzes (BKleinG) (Bewertungsrichtlinien) 
Formblätter 2014/R.Zengel&amp;R&amp;8Seite &amp;P #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15</vt:i4>
      </vt:variant>
    </vt:vector>
  </HeadingPairs>
  <TitlesOfParts>
    <vt:vector size="24" baseType="lpstr">
      <vt:lpstr>Richtlinien</vt:lpstr>
      <vt:lpstr>Laubenbewertung</vt:lpstr>
      <vt:lpstr>Laubenrechner</vt:lpstr>
      <vt:lpstr>Nebengebäude</vt:lpstr>
      <vt:lpstr>Nebenanlagen</vt:lpstr>
      <vt:lpstr>Anpflanzungen</vt:lpstr>
      <vt:lpstr>Wiederherstellung</vt:lpstr>
      <vt:lpstr>Abzüge</vt:lpstr>
      <vt:lpstr>Ergebnis</vt:lpstr>
      <vt:lpstr>Bewertungstext</vt:lpstr>
      <vt:lpstr>Dach</vt:lpstr>
      <vt:lpstr>Anpflanzungen!Druckbereich</vt:lpstr>
      <vt:lpstr>Ergebnis!Druckbereich</vt:lpstr>
      <vt:lpstr>Laubenbewertung!Druckbereich</vt:lpstr>
      <vt:lpstr>Nebenanlagen!Druckbereich</vt:lpstr>
      <vt:lpstr>Anpflanzungen!Drucktitel</vt:lpstr>
      <vt:lpstr>Nebenanlagen!Drucktitel</vt:lpstr>
      <vt:lpstr>Fenster</vt:lpstr>
      <vt:lpstr>JaNein</vt:lpstr>
      <vt:lpstr>Kolonie</vt:lpstr>
      <vt:lpstr>Kolonien</vt:lpstr>
      <vt:lpstr>Sockel</vt:lpstr>
      <vt:lpstr>Wände</vt:lpstr>
      <vt:lpstr>Zustand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Zengel</dc:creator>
  <cp:lastModifiedBy>Rainer Zengel</cp:lastModifiedBy>
  <cp:lastPrinted>2014-05-19T12:55:27Z</cp:lastPrinted>
  <dcterms:created xsi:type="dcterms:W3CDTF">2014-05-18T12:32:24Z</dcterms:created>
  <dcterms:modified xsi:type="dcterms:W3CDTF">2014-05-19T12:59:32Z</dcterms:modified>
</cp:coreProperties>
</file>